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OI 2016\Final\"/>
    </mc:Choice>
  </mc:AlternateContent>
  <bookViews>
    <workbookView xWindow="0" yWindow="0" windowWidth="23040" windowHeight="9390"/>
  </bookViews>
  <sheets>
    <sheet name="Sorted by CCG" sheetId="3" r:id="rId1"/>
    <sheet name="Sorted by % change in MH spend" sheetId="5" r:id="rId2"/>
    <sheet name="Ten best &amp; worst" sheetId="8" r:id="rId3"/>
    <sheet name="Sorted by % spent on MH in 1516" sheetId="7" r:id="rId4"/>
    <sheet name="Sorted by % spent on MH in 1617" sheetId="6" r:id="rId5"/>
    <sheet name="CCGs spending least" sheetId="10" r:id="rId6"/>
  </sheets>
  <definedNames>
    <definedName name="_xlnm._FilterDatabase" localSheetId="5" hidden="1">'CCGs spending least'!$A$5:$M$76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0" l="1"/>
  <c r="H76" i="10"/>
  <c r="E76" i="10"/>
  <c r="D76" i="10"/>
  <c r="J75" i="10"/>
  <c r="F75" i="10"/>
  <c r="J74" i="10"/>
  <c r="F74" i="10"/>
  <c r="J73" i="10"/>
  <c r="L73" i="10" s="1"/>
  <c r="F73" i="10"/>
  <c r="J72" i="10"/>
  <c r="F72" i="10"/>
  <c r="J71" i="10"/>
  <c r="F71" i="10"/>
  <c r="J70" i="10"/>
  <c r="F70" i="10"/>
  <c r="J69" i="10"/>
  <c r="L69" i="10" s="1"/>
  <c r="F69" i="10"/>
  <c r="J68" i="10"/>
  <c r="F68" i="10"/>
  <c r="J67" i="10"/>
  <c r="L67" i="10" s="1"/>
  <c r="F67" i="10"/>
  <c r="J66" i="10"/>
  <c r="F66" i="10"/>
  <c r="J65" i="10"/>
  <c r="F65" i="10"/>
  <c r="J64" i="10"/>
  <c r="F64" i="10"/>
  <c r="J63" i="10"/>
  <c r="F63" i="10"/>
  <c r="J62" i="10"/>
  <c r="F62" i="10"/>
  <c r="J61" i="10"/>
  <c r="L61" i="10" s="1"/>
  <c r="F61" i="10"/>
  <c r="J60" i="10"/>
  <c r="F60" i="10"/>
  <c r="J59" i="10"/>
  <c r="L59" i="10" s="1"/>
  <c r="F59" i="10"/>
  <c r="J58" i="10"/>
  <c r="F58" i="10"/>
  <c r="J57" i="10"/>
  <c r="F57" i="10"/>
  <c r="J56" i="10"/>
  <c r="F56" i="10"/>
  <c r="J55" i="10"/>
  <c r="F55" i="10"/>
  <c r="J54" i="10"/>
  <c r="F54" i="10"/>
  <c r="J53" i="10"/>
  <c r="F53" i="10"/>
  <c r="J52" i="10"/>
  <c r="F52" i="10"/>
  <c r="J51" i="10"/>
  <c r="F51" i="10"/>
  <c r="J50" i="10"/>
  <c r="F50" i="10"/>
  <c r="J49" i="10"/>
  <c r="F49" i="10"/>
  <c r="J48" i="10"/>
  <c r="F48" i="10"/>
  <c r="J47" i="10"/>
  <c r="F47" i="10"/>
  <c r="J46" i="10"/>
  <c r="F46" i="10"/>
  <c r="J45" i="10"/>
  <c r="F45" i="10"/>
  <c r="J44" i="10"/>
  <c r="F44" i="10"/>
  <c r="J43" i="10"/>
  <c r="F43" i="10"/>
  <c r="J42" i="10"/>
  <c r="F42" i="10"/>
  <c r="J41" i="10"/>
  <c r="L41" i="10" s="1"/>
  <c r="F41" i="10"/>
  <c r="J40" i="10"/>
  <c r="F40" i="10"/>
  <c r="J39" i="10"/>
  <c r="F39" i="10"/>
  <c r="J38" i="10"/>
  <c r="F38" i="10"/>
  <c r="J37" i="10"/>
  <c r="L37" i="10" s="1"/>
  <c r="F37" i="10"/>
  <c r="J36" i="10"/>
  <c r="F36" i="10"/>
  <c r="J35" i="10"/>
  <c r="L35" i="10" s="1"/>
  <c r="F35" i="10"/>
  <c r="J34" i="10"/>
  <c r="F34" i="10"/>
  <c r="J33" i="10"/>
  <c r="F33" i="10"/>
  <c r="J32" i="10"/>
  <c r="F32" i="10"/>
  <c r="J31" i="10"/>
  <c r="F31" i="10"/>
  <c r="J30" i="10"/>
  <c r="F30" i="10"/>
  <c r="J29" i="10"/>
  <c r="L29" i="10" s="1"/>
  <c r="F29" i="10"/>
  <c r="J28" i="10"/>
  <c r="F28" i="10"/>
  <c r="J27" i="10"/>
  <c r="L27" i="10" s="1"/>
  <c r="F27" i="10"/>
  <c r="J26" i="10"/>
  <c r="F26" i="10"/>
  <c r="L25" i="10"/>
  <c r="J25" i="10"/>
  <c r="F25" i="10"/>
  <c r="J24" i="10"/>
  <c r="F24" i="10"/>
  <c r="J23" i="10"/>
  <c r="F23" i="10"/>
  <c r="J22" i="10"/>
  <c r="F22" i="10"/>
  <c r="J21" i="10"/>
  <c r="F21" i="10"/>
  <c r="J20" i="10"/>
  <c r="F20" i="10"/>
  <c r="J19" i="10"/>
  <c r="F19" i="10"/>
  <c r="J18" i="10"/>
  <c r="F18" i="10"/>
  <c r="J17" i="10"/>
  <c r="F17" i="10"/>
  <c r="L17" i="10" s="1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  <c r="J8" i="10"/>
  <c r="F8" i="10"/>
  <c r="J7" i="10"/>
  <c r="F7" i="10"/>
  <c r="J6" i="10"/>
  <c r="F6" i="10"/>
  <c r="L46" i="10" l="1"/>
  <c r="L14" i="10"/>
  <c r="L22" i="10"/>
  <c r="L28" i="10"/>
  <c r="L36" i="10"/>
  <c r="L58" i="10"/>
  <c r="L60" i="10"/>
  <c r="L66" i="10"/>
  <c r="L68" i="10"/>
  <c r="L9" i="10"/>
  <c r="L49" i="10"/>
  <c r="L57" i="10"/>
  <c r="L12" i="10"/>
  <c r="L20" i="10"/>
  <c r="L30" i="10"/>
  <c r="L38" i="10"/>
  <c r="L43" i="10"/>
  <c r="L45" i="10"/>
  <c r="L51" i="10"/>
  <c r="L53" i="10"/>
  <c r="L65" i="10"/>
  <c r="L74" i="10"/>
  <c r="L11" i="10"/>
  <c r="L13" i="10"/>
  <c r="L19" i="10"/>
  <c r="L21" i="10"/>
  <c r="L33" i="10"/>
  <c r="L44" i="10"/>
  <c r="L50" i="10"/>
  <c r="L52" i="10"/>
  <c r="L75" i="10"/>
  <c r="J76" i="10"/>
  <c r="L8" i="10"/>
  <c r="L10" i="10"/>
  <c r="L15" i="10"/>
  <c r="L24" i="10"/>
  <c r="L26" i="10"/>
  <c r="L31" i="10"/>
  <c r="L40" i="10"/>
  <c r="L42" i="10"/>
  <c r="L47" i="10"/>
  <c r="L54" i="10"/>
  <c r="L56" i="10"/>
  <c r="L63" i="10"/>
  <c r="L70" i="10"/>
  <c r="L72" i="10"/>
  <c r="L7" i="10"/>
  <c r="L16" i="10"/>
  <c r="L18" i="10"/>
  <c r="L23" i="10"/>
  <c r="L32" i="10"/>
  <c r="L34" i="10"/>
  <c r="L39" i="10"/>
  <c r="L48" i="10"/>
  <c r="L55" i="10"/>
  <c r="L62" i="10"/>
  <c r="L64" i="10"/>
  <c r="L71" i="10"/>
  <c r="L6" i="10"/>
  <c r="F76" i="10"/>
  <c r="L76" i="10" l="1"/>
  <c r="K26" i="8" l="1"/>
  <c r="G26" i="8"/>
  <c r="M25" i="8"/>
  <c r="K25" i="8"/>
  <c r="G25" i="8"/>
  <c r="K24" i="8"/>
  <c r="G24" i="8"/>
  <c r="K23" i="8"/>
  <c r="M23" i="8" s="1"/>
  <c r="G23" i="8"/>
  <c r="K22" i="8"/>
  <c r="G22" i="8"/>
  <c r="K21" i="8"/>
  <c r="G21" i="8"/>
  <c r="K20" i="8"/>
  <c r="G20" i="8"/>
  <c r="K19" i="8"/>
  <c r="M19" i="8" s="1"/>
  <c r="G19" i="8"/>
  <c r="K18" i="8"/>
  <c r="G18" i="8"/>
  <c r="M17" i="8"/>
  <c r="K17" i="8"/>
  <c r="G17" i="8"/>
  <c r="K15" i="8"/>
  <c r="M15" i="8" s="1"/>
  <c r="G15" i="8"/>
  <c r="K14" i="8"/>
  <c r="G14" i="8"/>
  <c r="K13" i="8"/>
  <c r="G13" i="8"/>
  <c r="K12" i="8"/>
  <c r="G12" i="8"/>
  <c r="M12" i="8" s="1"/>
  <c r="K11" i="8"/>
  <c r="M11" i="8" s="1"/>
  <c r="G11" i="8"/>
  <c r="K10" i="8"/>
  <c r="G10" i="8"/>
  <c r="K9" i="8"/>
  <c r="G9" i="8"/>
  <c r="K8" i="8"/>
  <c r="M8" i="8" s="1"/>
  <c r="G8" i="8"/>
  <c r="K7" i="8"/>
  <c r="M7" i="8" s="1"/>
  <c r="G7" i="8"/>
  <c r="K6" i="8"/>
  <c r="G6" i="8"/>
  <c r="C134" i="5"/>
  <c r="I135" i="6"/>
  <c r="I135" i="7"/>
  <c r="H135" i="6"/>
  <c r="J135" i="5"/>
  <c r="J134" i="5"/>
  <c r="I135" i="3"/>
  <c r="F137" i="6"/>
  <c r="L136" i="6"/>
  <c r="J136" i="6"/>
  <c r="F136" i="6"/>
  <c r="L135" i="6"/>
  <c r="L137" i="6" s="1"/>
  <c r="J135" i="6"/>
  <c r="J137" i="6" s="1"/>
  <c r="F135" i="6"/>
  <c r="E135" i="6"/>
  <c r="D135" i="6"/>
  <c r="L134" i="6"/>
  <c r="J134" i="6"/>
  <c r="I134" i="6"/>
  <c r="H134" i="6"/>
  <c r="F134" i="6"/>
  <c r="E134" i="6"/>
  <c r="D134" i="6"/>
  <c r="L136" i="7"/>
  <c r="J136" i="7"/>
  <c r="F136" i="7"/>
  <c r="L135" i="7"/>
  <c r="L137" i="7" s="1"/>
  <c r="J135" i="7"/>
  <c r="J137" i="7" s="1"/>
  <c r="H135" i="7"/>
  <c r="F135" i="7"/>
  <c r="F137" i="7" s="1"/>
  <c r="E135" i="7"/>
  <c r="D135" i="7"/>
  <c r="L134" i="7"/>
  <c r="J134" i="7"/>
  <c r="I134" i="7"/>
  <c r="H134" i="7"/>
  <c r="F134" i="7"/>
  <c r="E134" i="7"/>
  <c r="D134" i="7"/>
  <c r="F137" i="3"/>
  <c r="L136" i="3"/>
  <c r="J136" i="3"/>
  <c r="F136" i="3"/>
  <c r="L135" i="3"/>
  <c r="L137" i="3" s="1"/>
  <c r="J135" i="3"/>
  <c r="J137" i="3" s="1"/>
  <c r="H135" i="3"/>
  <c r="F135" i="3"/>
  <c r="E135" i="3"/>
  <c r="D135" i="3"/>
  <c r="L134" i="3"/>
  <c r="J134" i="3"/>
  <c r="I134" i="3"/>
  <c r="H134" i="3"/>
  <c r="F134" i="3"/>
  <c r="E134" i="3"/>
  <c r="D134" i="3"/>
  <c r="M137" i="5"/>
  <c r="M136" i="5"/>
  <c r="M135" i="5"/>
  <c r="M134" i="5"/>
  <c r="K136" i="5"/>
  <c r="K135" i="5"/>
  <c r="J128" i="7"/>
  <c r="F128" i="7"/>
  <c r="J131" i="7"/>
  <c r="F131" i="7"/>
  <c r="L131" i="7" s="1"/>
  <c r="J133" i="7"/>
  <c r="L133" i="7" s="1"/>
  <c r="F133" i="7"/>
  <c r="J130" i="7"/>
  <c r="L130" i="7" s="1"/>
  <c r="F130" i="7"/>
  <c r="J132" i="7"/>
  <c r="F132" i="7"/>
  <c r="L126" i="7"/>
  <c r="J126" i="7"/>
  <c r="F126" i="7"/>
  <c r="J129" i="7"/>
  <c r="L129" i="7" s="1"/>
  <c r="F129" i="7"/>
  <c r="J123" i="7"/>
  <c r="L123" i="7" s="1"/>
  <c r="F123" i="7"/>
  <c r="J124" i="7"/>
  <c r="F124" i="7"/>
  <c r="J125" i="7"/>
  <c r="F125" i="7"/>
  <c r="L125" i="7" s="1"/>
  <c r="J118" i="7"/>
  <c r="L118" i="7" s="1"/>
  <c r="F118" i="7"/>
  <c r="J107" i="7"/>
  <c r="L107" i="7" s="1"/>
  <c r="F107" i="7"/>
  <c r="J116" i="7"/>
  <c r="F116" i="7"/>
  <c r="L127" i="7"/>
  <c r="J127" i="7"/>
  <c r="F127" i="7"/>
  <c r="J111" i="7"/>
  <c r="L111" i="7" s="1"/>
  <c r="F111" i="7"/>
  <c r="J117" i="7"/>
  <c r="L117" i="7" s="1"/>
  <c r="F117" i="7"/>
  <c r="J114" i="7"/>
  <c r="F114" i="7"/>
  <c r="J121" i="7"/>
  <c r="F121" i="7"/>
  <c r="L121" i="7" s="1"/>
  <c r="J110" i="7"/>
  <c r="L110" i="7" s="1"/>
  <c r="F110" i="7"/>
  <c r="J109" i="7"/>
  <c r="L109" i="7" s="1"/>
  <c r="F109" i="7"/>
  <c r="J122" i="7"/>
  <c r="F122" i="7"/>
  <c r="L102" i="7"/>
  <c r="J102" i="7"/>
  <c r="F102" i="7"/>
  <c r="J104" i="7"/>
  <c r="L104" i="7" s="1"/>
  <c r="F104" i="7"/>
  <c r="J120" i="7"/>
  <c r="L120" i="7" s="1"/>
  <c r="F120" i="7"/>
  <c r="J103" i="7"/>
  <c r="F103" i="7"/>
  <c r="J99" i="7"/>
  <c r="F99" i="7"/>
  <c r="L99" i="7" s="1"/>
  <c r="J97" i="7"/>
  <c r="L97" i="7" s="1"/>
  <c r="F97" i="7"/>
  <c r="J119" i="7"/>
  <c r="L119" i="7" s="1"/>
  <c r="F119" i="7"/>
  <c r="J105" i="7"/>
  <c r="F105" i="7"/>
  <c r="L87" i="7"/>
  <c r="J87" i="7"/>
  <c r="F87" i="7"/>
  <c r="J98" i="7"/>
  <c r="L98" i="7" s="1"/>
  <c r="F98" i="7"/>
  <c r="J113" i="7"/>
  <c r="L113" i="7" s="1"/>
  <c r="F113" i="7"/>
  <c r="J93" i="7"/>
  <c r="F93" i="7"/>
  <c r="J115" i="7"/>
  <c r="F115" i="7"/>
  <c r="L115" i="7" s="1"/>
  <c r="J95" i="7"/>
  <c r="L95" i="7" s="1"/>
  <c r="F95" i="7"/>
  <c r="J100" i="7"/>
  <c r="L100" i="7" s="1"/>
  <c r="F100" i="7"/>
  <c r="J91" i="7"/>
  <c r="F91" i="7"/>
  <c r="L96" i="7"/>
  <c r="J96" i="7"/>
  <c r="F96" i="7"/>
  <c r="J92" i="7"/>
  <c r="L92" i="7" s="1"/>
  <c r="F92" i="7"/>
  <c r="J67" i="7"/>
  <c r="L67" i="7" s="1"/>
  <c r="F67" i="7"/>
  <c r="J84" i="7"/>
  <c r="F84" i="7"/>
  <c r="J88" i="7"/>
  <c r="F88" i="7"/>
  <c r="L88" i="7" s="1"/>
  <c r="J112" i="7"/>
  <c r="L112" i="7" s="1"/>
  <c r="F112" i="7"/>
  <c r="J101" i="7"/>
  <c r="L101" i="7" s="1"/>
  <c r="F101" i="7"/>
  <c r="J64" i="7"/>
  <c r="F64" i="7"/>
  <c r="L89" i="7"/>
  <c r="J89" i="7"/>
  <c r="F89" i="7"/>
  <c r="J41" i="7"/>
  <c r="L41" i="7" s="1"/>
  <c r="F41" i="7"/>
  <c r="J83" i="7"/>
  <c r="L83" i="7" s="1"/>
  <c r="F83" i="7"/>
  <c r="J106" i="7"/>
  <c r="F106" i="7"/>
  <c r="J68" i="7"/>
  <c r="F68" i="7"/>
  <c r="L68" i="7" s="1"/>
  <c r="J80" i="7"/>
  <c r="L80" i="7" s="1"/>
  <c r="F80" i="7"/>
  <c r="J78" i="7"/>
  <c r="L78" i="7" s="1"/>
  <c r="F78" i="7"/>
  <c r="J108" i="7"/>
  <c r="F108" i="7"/>
  <c r="L77" i="7"/>
  <c r="J77" i="7"/>
  <c r="F77" i="7"/>
  <c r="J71" i="7"/>
  <c r="L71" i="7" s="1"/>
  <c r="F71" i="7"/>
  <c r="J62" i="7"/>
  <c r="L62" i="7" s="1"/>
  <c r="F62" i="7"/>
  <c r="J76" i="7"/>
  <c r="F76" i="7"/>
  <c r="J70" i="7"/>
  <c r="F70" i="7"/>
  <c r="L70" i="7" s="1"/>
  <c r="J74" i="7"/>
  <c r="L74" i="7" s="1"/>
  <c r="F74" i="7"/>
  <c r="J90" i="7"/>
  <c r="L90" i="7" s="1"/>
  <c r="F90" i="7"/>
  <c r="J75" i="7"/>
  <c r="F75" i="7"/>
  <c r="L72" i="7"/>
  <c r="J72" i="7"/>
  <c r="F72" i="7"/>
  <c r="J73" i="7"/>
  <c r="L73" i="7" s="1"/>
  <c r="F73" i="7"/>
  <c r="J81" i="7"/>
  <c r="L81" i="7" s="1"/>
  <c r="F81" i="7"/>
  <c r="J82" i="7"/>
  <c r="F82" i="7"/>
  <c r="J94" i="7"/>
  <c r="F94" i="7"/>
  <c r="L94" i="7" s="1"/>
  <c r="J66" i="7"/>
  <c r="L66" i="7" s="1"/>
  <c r="F66" i="7"/>
  <c r="J54" i="7"/>
  <c r="L54" i="7" s="1"/>
  <c r="F54" i="7"/>
  <c r="J69" i="7"/>
  <c r="F69" i="7"/>
  <c r="L57" i="7"/>
  <c r="J57" i="7"/>
  <c r="F57" i="7"/>
  <c r="J79" i="7"/>
  <c r="L79" i="7" s="1"/>
  <c r="F79" i="7"/>
  <c r="J65" i="7"/>
  <c r="L65" i="7" s="1"/>
  <c r="F65" i="7"/>
  <c r="J86" i="7"/>
  <c r="F86" i="7"/>
  <c r="J58" i="7"/>
  <c r="F58" i="7"/>
  <c r="L58" i="7" s="1"/>
  <c r="J51" i="7"/>
  <c r="L51" i="7" s="1"/>
  <c r="F51" i="7"/>
  <c r="J85" i="7"/>
  <c r="L85" i="7" s="1"/>
  <c r="F85" i="7"/>
  <c r="J50" i="7"/>
  <c r="F50" i="7"/>
  <c r="L53" i="7"/>
  <c r="J53" i="7"/>
  <c r="F53" i="7"/>
  <c r="J49" i="7"/>
  <c r="L49" i="7" s="1"/>
  <c r="F49" i="7"/>
  <c r="J61" i="7"/>
  <c r="L61" i="7" s="1"/>
  <c r="F61" i="7"/>
  <c r="J60" i="7"/>
  <c r="F60" i="7"/>
  <c r="J52" i="7"/>
  <c r="F52" i="7"/>
  <c r="L52" i="7" s="1"/>
  <c r="J42" i="7"/>
  <c r="L42" i="7" s="1"/>
  <c r="F42" i="7"/>
  <c r="J56" i="7"/>
  <c r="L56" i="7" s="1"/>
  <c r="F56" i="7"/>
  <c r="J63" i="7"/>
  <c r="F63" i="7"/>
  <c r="L37" i="7"/>
  <c r="J37" i="7"/>
  <c r="F37" i="7"/>
  <c r="J44" i="7"/>
  <c r="L44" i="7" s="1"/>
  <c r="F44" i="7"/>
  <c r="J35" i="7"/>
  <c r="L35" i="7" s="1"/>
  <c r="F35" i="7"/>
  <c r="J55" i="7"/>
  <c r="F55" i="7"/>
  <c r="J45" i="7"/>
  <c r="F45" i="7"/>
  <c r="L45" i="7" s="1"/>
  <c r="J59" i="7"/>
  <c r="L59" i="7" s="1"/>
  <c r="F59" i="7"/>
  <c r="J22" i="7"/>
  <c r="L22" i="7" s="1"/>
  <c r="F22" i="7"/>
  <c r="J39" i="7"/>
  <c r="F39" i="7"/>
  <c r="L46" i="7"/>
  <c r="J46" i="7"/>
  <c r="F46" i="7"/>
  <c r="J23" i="7"/>
  <c r="L23" i="7" s="1"/>
  <c r="F23" i="7"/>
  <c r="J36" i="7"/>
  <c r="L36" i="7" s="1"/>
  <c r="F36" i="7"/>
  <c r="J28" i="7"/>
  <c r="F28" i="7"/>
  <c r="J20" i="7"/>
  <c r="F20" i="7"/>
  <c r="L20" i="7" s="1"/>
  <c r="J43" i="7"/>
  <c r="L43" i="7" s="1"/>
  <c r="F43" i="7"/>
  <c r="J33" i="7"/>
  <c r="L33" i="7" s="1"/>
  <c r="F33" i="7"/>
  <c r="J30" i="7"/>
  <c r="F30" i="7"/>
  <c r="L48" i="7"/>
  <c r="J48" i="7"/>
  <c r="F48" i="7"/>
  <c r="J32" i="7"/>
  <c r="L32" i="7" s="1"/>
  <c r="F32" i="7"/>
  <c r="J27" i="7"/>
  <c r="L27" i="7" s="1"/>
  <c r="F27" i="7"/>
  <c r="J31" i="7"/>
  <c r="F31" i="7"/>
  <c r="J26" i="7"/>
  <c r="F26" i="7"/>
  <c r="L26" i="7" s="1"/>
  <c r="J24" i="7"/>
  <c r="L24" i="7" s="1"/>
  <c r="F24" i="7"/>
  <c r="J38" i="7"/>
  <c r="L38" i="7" s="1"/>
  <c r="F38" i="7"/>
  <c r="J47" i="7"/>
  <c r="F47" i="7"/>
  <c r="L18" i="7"/>
  <c r="J18" i="7"/>
  <c r="F18" i="7"/>
  <c r="J40" i="7"/>
  <c r="L40" i="7" s="1"/>
  <c r="F40" i="7"/>
  <c r="J34" i="7"/>
  <c r="L34" i="7" s="1"/>
  <c r="F34" i="7"/>
  <c r="J19" i="7"/>
  <c r="F19" i="7"/>
  <c r="J15" i="7"/>
  <c r="F15" i="7"/>
  <c r="L15" i="7" s="1"/>
  <c r="J17" i="7"/>
  <c r="L17" i="7" s="1"/>
  <c r="F17" i="7"/>
  <c r="J11" i="7"/>
  <c r="L11" i="7" s="1"/>
  <c r="F11" i="7"/>
  <c r="J25" i="7"/>
  <c r="F25" i="7"/>
  <c r="L21" i="7"/>
  <c r="J21" i="7"/>
  <c r="F21" i="7"/>
  <c r="J14" i="7"/>
  <c r="L14" i="7" s="1"/>
  <c r="F14" i="7"/>
  <c r="J13" i="7"/>
  <c r="L13" i="7" s="1"/>
  <c r="F13" i="7"/>
  <c r="J16" i="7"/>
  <c r="F16" i="7"/>
  <c r="J10" i="7"/>
  <c r="F10" i="7"/>
  <c r="L10" i="7" s="1"/>
  <c r="J12" i="7"/>
  <c r="L12" i="7" s="1"/>
  <c r="F12" i="7"/>
  <c r="J29" i="7"/>
  <c r="L29" i="7" s="1"/>
  <c r="F29" i="7"/>
  <c r="J9" i="7"/>
  <c r="F9" i="7"/>
  <c r="L7" i="7"/>
  <c r="J7" i="7"/>
  <c r="F7" i="7"/>
  <c r="J8" i="7"/>
  <c r="L8" i="7" s="1"/>
  <c r="F8" i="7"/>
  <c r="J6" i="7"/>
  <c r="F6" i="7"/>
  <c r="J87" i="6"/>
  <c r="F87" i="6"/>
  <c r="J122" i="6"/>
  <c r="L122" i="6" s="1"/>
  <c r="F122" i="6"/>
  <c r="J94" i="6"/>
  <c r="F94" i="6"/>
  <c r="J89" i="6"/>
  <c r="L89" i="6" s="1"/>
  <c r="F89" i="6"/>
  <c r="J133" i="6"/>
  <c r="F133" i="6"/>
  <c r="J119" i="6"/>
  <c r="F119" i="6"/>
  <c r="L119" i="6" s="1"/>
  <c r="J126" i="6"/>
  <c r="F126" i="6"/>
  <c r="J84" i="6"/>
  <c r="F84" i="6"/>
  <c r="J78" i="6"/>
  <c r="F78" i="6"/>
  <c r="J18" i="6"/>
  <c r="F18" i="6"/>
  <c r="J42" i="6"/>
  <c r="F42" i="6"/>
  <c r="L42" i="6" s="1"/>
  <c r="J39" i="6"/>
  <c r="F39" i="6"/>
  <c r="J66" i="6"/>
  <c r="F66" i="6"/>
  <c r="L66" i="6" s="1"/>
  <c r="J36" i="6"/>
  <c r="L36" i="6" s="1"/>
  <c r="F36" i="6"/>
  <c r="J104" i="6"/>
  <c r="L104" i="6" s="1"/>
  <c r="F104" i="6"/>
  <c r="J51" i="6"/>
  <c r="F51" i="6"/>
  <c r="J24" i="6"/>
  <c r="F24" i="6"/>
  <c r="J112" i="6"/>
  <c r="L112" i="6" s="1"/>
  <c r="F112" i="6"/>
  <c r="J46" i="6"/>
  <c r="F46" i="6"/>
  <c r="J115" i="6"/>
  <c r="L115" i="6" s="1"/>
  <c r="F115" i="6"/>
  <c r="J108" i="6"/>
  <c r="F108" i="6"/>
  <c r="L64" i="6"/>
  <c r="J64" i="6"/>
  <c r="F64" i="6"/>
  <c r="J48" i="6"/>
  <c r="F48" i="6"/>
  <c r="J59" i="6"/>
  <c r="F59" i="6"/>
  <c r="J107" i="6"/>
  <c r="F107" i="6"/>
  <c r="J114" i="6"/>
  <c r="F114" i="6"/>
  <c r="J20" i="6"/>
  <c r="F20" i="6"/>
  <c r="L20" i="6" s="1"/>
  <c r="J123" i="6"/>
  <c r="F123" i="6"/>
  <c r="J21" i="6"/>
  <c r="F21" i="6"/>
  <c r="L21" i="6" s="1"/>
  <c r="J117" i="6"/>
  <c r="L117" i="6" s="1"/>
  <c r="F117" i="6"/>
  <c r="J9" i="6"/>
  <c r="L9" i="6" s="1"/>
  <c r="F9" i="6"/>
  <c r="J57" i="6"/>
  <c r="F57" i="6"/>
  <c r="J19" i="6"/>
  <c r="F19" i="6"/>
  <c r="J55" i="6"/>
  <c r="L55" i="6" s="1"/>
  <c r="F55" i="6"/>
  <c r="J37" i="6"/>
  <c r="F37" i="6"/>
  <c r="J111" i="6"/>
  <c r="L111" i="6" s="1"/>
  <c r="F111" i="6"/>
  <c r="J47" i="6"/>
  <c r="F47" i="6"/>
  <c r="J109" i="6"/>
  <c r="F109" i="6"/>
  <c r="L109" i="6" s="1"/>
  <c r="J121" i="6"/>
  <c r="F121" i="6"/>
  <c r="J14" i="6"/>
  <c r="F14" i="6"/>
  <c r="J79" i="6"/>
  <c r="F79" i="6"/>
  <c r="J60" i="6"/>
  <c r="F60" i="6"/>
  <c r="J27" i="6"/>
  <c r="F27" i="6"/>
  <c r="L27" i="6" s="1"/>
  <c r="J12" i="6"/>
  <c r="F12" i="6"/>
  <c r="J76" i="6"/>
  <c r="F76" i="6"/>
  <c r="L76" i="6" s="1"/>
  <c r="J101" i="6"/>
  <c r="L101" i="6" s="1"/>
  <c r="F101" i="6"/>
  <c r="J125" i="6"/>
  <c r="L125" i="6" s="1"/>
  <c r="F125" i="6"/>
  <c r="J15" i="6"/>
  <c r="F15" i="6"/>
  <c r="J128" i="6"/>
  <c r="F128" i="6"/>
  <c r="J30" i="6"/>
  <c r="L30" i="6" s="1"/>
  <c r="F30" i="6"/>
  <c r="J28" i="6"/>
  <c r="F28" i="6"/>
  <c r="J44" i="6"/>
  <c r="L44" i="6" s="1"/>
  <c r="F44" i="6"/>
  <c r="J93" i="6"/>
  <c r="F93" i="6"/>
  <c r="L56" i="6"/>
  <c r="J56" i="6"/>
  <c r="F56" i="6"/>
  <c r="J86" i="6"/>
  <c r="F86" i="6"/>
  <c r="J83" i="6"/>
  <c r="F83" i="6"/>
  <c r="J67" i="6"/>
  <c r="F67" i="6"/>
  <c r="J75" i="6"/>
  <c r="F75" i="6"/>
  <c r="J6" i="6"/>
  <c r="F6" i="6"/>
  <c r="L6" i="6" s="1"/>
  <c r="J82" i="6"/>
  <c r="F82" i="6"/>
  <c r="J103" i="6"/>
  <c r="F103" i="6"/>
  <c r="L103" i="6" s="1"/>
  <c r="J41" i="6"/>
  <c r="L41" i="6" s="1"/>
  <c r="F41" i="6"/>
  <c r="J33" i="6"/>
  <c r="L33" i="6" s="1"/>
  <c r="F33" i="6"/>
  <c r="J72" i="6"/>
  <c r="F72" i="6"/>
  <c r="J52" i="6"/>
  <c r="F52" i="6"/>
  <c r="J99" i="6"/>
  <c r="L99" i="6" s="1"/>
  <c r="F99" i="6"/>
  <c r="J73" i="6"/>
  <c r="F73" i="6"/>
  <c r="J97" i="6"/>
  <c r="L97" i="6" s="1"/>
  <c r="F97" i="6"/>
  <c r="J8" i="6"/>
  <c r="F8" i="6"/>
  <c r="J34" i="6"/>
  <c r="F34" i="6"/>
  <c r="L34" i="6" s="1"/>
  <c r="J11" i="6"/>
  <c r="F11" i="6"/>
  <c r="J77" i="6"/>
  <c r="F77" i="6"/>
  <c r="J29" i="6"/>
  <c r="F29" i="6"/>
  <c r="J92" i="6"/>
  <c r="F92" i="6"/>
  <c r="J80" i="6"/>
  <c r="F80" i="6"/>
  <c r="L80" i="6" s="1"/>
  <c r="J38" i="6"/>
  <c r="F38" i="6"/>
  <c r="J71" i="6"/>
  <c r="F71" i="6"/>
  <c r="L71" i="6" s="1"/>
  <c r="J130" i="6"/>
  <c r="L130" i="6" s="1"/>
  <c r="F130" i="6"/>
  <c r="J31" i="6"/>
  <c r="L31" i="6" s="1"/>
  <c r="F31" i="6"/>
  <c r="J50" i="6"/>
  <c r="F50" i="6"/>
  <c r="J132" i="6"/>
  <c r="F132" i="6"/>
  <c r="J62" i="6"/>
  <c r="L62" i="6" s="1"/>
  <c r="F62" i="6"/>
  <c r="J96" i="6"/>
  <c r="F96" i="6"/>
  <c r="J13" i="6"/>
  <c r="L13" i="6" s="1"/>
  <c r="F13" i="6"/>
  <c r="J95" i="6"/>
  <c r="F95" i="6"/>
  <c r="L16" i="6"/>
  <c r="J16" i="6"/>
  <c r="F16" i="6"/>
  <c r="J40" i="6"/>
  <c r="F40" i="6"/>
  <c r="J88" i="6"/>
  <c r="F88" i="6"/>
  <c r="J7" i="6"/>
  <c r="F7" i="6"/>
  <c r="J118" i="6"/>
  <c r="F118" i="6"/>
  <c r="J65" i="6"/>
  <c r="F65" i="6"/>
  <c r="L65" i="6" s="1"/>
  <c r="J17" i="6"/>
  <c r="F17" i="6"/>
  <c r="J105" i="6"/>
  <c r="F105" i="6"/>
  <c r="L105" i="6" s="1"/>
  <c r="J54" i="6"/>
  <c r="L54" i="6" s="1"/>
  <c r="F54" i="6"/>
  <c r="J53" i="6"/>
  <c r="L53" i="6" s="1"/>
  <c r="F53" i="6"/>
  <c r="J124" i="6"/>
  <c r="F124" i="6"/>
  <c r="J22" i="6"/>
  <c r="F22" i="6"/>
  <c r="J35" i="6"/>
  <c r="L35" i="6" s="1"/>
  <c r="F35" i="6"/>
  <c r="J98" i="6"/>
  <c r="F98" i="6"/>
  <c r="J26" i="6"/>
  <c r="L26" i="6" s="1"/>
  <c r="F26" i="6"/>
  <c r="J45" i="6"/>
  <c r="F45" i="6"/>
  <c r="J70" i="6"/>
  <c r="F70" i="6"/>
  <c r="L70" i="6" s="1"/>
  <c r="J23" i="6"/>
  <c r="F23" i="6"/>
  <c r="J69" i="6"/>
  <c r="F69" i="6"/>
  <c r="J49" i="6"/>
  <c r="F49" i="6"/>
  <c r="J32" i="6"/>
  <c r="F32" i="6"/>
  <c r="J43" i="6"/>
  <c r="F43" i="6"/>
  <c r="L43" i="6" s="1"/>
  <c r="J90" i="6"/>
  <c r="F90" i="6"/>
  <c r="J63" i="6"/>
  <c r="F63" i="6"/>
  <c r="L63" i="6" s="1"/>
  <c r="J25" i="6"/>
  <c r="L25" i="6" s="1"/>
  <c r="F25" i="6"/>
  <c r="J116" i="6"/>
  <c r="L116" i="6" s="1"/>
  <c r="F116" i="6"/>
  <c r="J74" i="6"/>
  <c r="F74" i="6"/>
  <c r="J127" i="6"/>
  <c r="F127" i="6"/>
  <c r="J102" i="6"/>
  <c r="L102" i="6" s="1"/>
  <c r="F102" i="6"/>
  <c r="J68" i="6"/>
  <c r="F68" i="6"/>
  <c r="J10" i="6"/>
  <c r="L10" i="6" s="1"/>
  <c r="F10" i="6"/>
  <c r="J61" i="6"/>
  <c r="F61" i="6"/>
  <c r="L85" i="6"/>
  <c r="J85" i="6"/>
  <c r="F85" i="6"/>
  <c r="J129" i="6"/>
  <c r="F129" i="6"/>
  <c r="J113" i="6"/>
  <c r="F113" i="6"/>
  <c r="J110" i="6"/>
  <c r="F110" i="6"/>
  <c r="J58" i="6"/>
  <c r="F58" i="6"/>
  <c r="J91" i="6"/>
  <c r="F91" i="6"/>
  <c r="L91" i="6" s="1"/>
  <c r="J81" i="6"/>
  <c r="F81" i="6"/>
  <c r="J100" i="6"/>
  <c r="F100" i="6"/>
  <c r="L100" i="6" s="1"/>
  <c r="J131" i="6"/>
  <c r="L131" i="6" s="1"/>
  <c r="F131" i="6"/>
  <c r="J106" i="6"/>
  <c r="L106" i="6" s="1"/>
  <c r="F106" i="6"/>
  <c r="J120" i="6"/>
  <c r="F120" i="6"/>
  <c r="I135" i="5"/>
  <c r="F135" i="5"/>
  <c r="E135" i="5"/>
  <c r="I134" i="5"/>
  <c r="F134" i="5"/>
  <c r="E134" i="5"/>
  <c r="K132" i="5"/>
  <c r="G132" i="5"/>
  <c r="K30" i="5"/>
  <c r="G30" i="5"/>
  <c r="K101" i="5"/>
  <c r="M101" i="5" s="1"/>
  <c r="G101" i="5"/>
  <c r="K91" i="5"/>
  <c r="G91" i="5"/>
  <c r="K86" i="5"/>
  <c r="G86" i="5"/>
  <c r="K69" i="5"/>
  <c r="M69" i="5" s="1"/>
  <c r="G69" i="5"/>
  <c r="K94" i="5"/>
  <c r="G94" i="5"/>
  <c r="K75" i="5"/>
  <c r="G75" i="5"/>
  <c r="K35" i="5"/>
  <c r="G35" i="5"/>
  <c r="K88" i="5"/>
  <c r="M88" i="5" s="1"/>
  <c r="G88" i="5"/>
  <c r="K21" i="5"/>
  <c r="G21" i="5"/>
  <c r="K54" i="5"/>
  <c r="M54" i="5" s="1"/>
  <c r="G54" i="5"/>
  <c r="K15" i="5"/>
  <c r="G15" i="5"/>
  <c r="M15" i="5" s="1"/>
  <c r="M61" i="5"/>
  <c r="K61" i="5"/>
  <c r="G61" i="5"/>
  <c r="K65" i="5"/>
  <c r="G65" i="5"/>
  <c r="K52" i="5"/>
  <c r="G52" i="5"/>
  <c r="K108" i="5"/>
  <c r="G108" i="5"/>
  <c r="K37" i="5"/>
  <c r="M37" i="5" s="1"/>
  <c r="G37" i="5"/>
  <c r="K43" i="5"/>
  <c r="G43" i="5"/>
  <c r="K107" i="5"/>
  <c r="M107" i="5" s="1"/>
  <c r="G107" i="5"/>
  <c r="K90" i="5"/>
  <c r="G90" i="5"/>
  <c r="M90" i="5" s="1"/>
  <c r="K41" i="5"/>
  <c r="G41" i="5"/>
  <c r="M41" i="5" s="1"/>
  <c r="K34" i="5"/>
  <c r="M34" i="5" s="1"/>
  <c r="G34" i="5"/>
  <c r="K63" i="5"/>
  <c r="G63" i="5"/>
  <c r="K56" i="5"/>
  <c r="G56" i="5"/>
  <c r="K40" i="5"/>
  <c r="G40" i="5"/>
  <c r="K62" i="5"/>
  <c r="M62" i="5" s="1"/>
  <c r="G62" i="5"/>
  <c r="K22" i="5"/>
  <c r="G22" i="5"/>
  <c r="K66" i="5"/>
  <c r="G66" i="5"/>
  <c r="K42" i="5"/>
  <c r="M42" i="5" s="1"/>
  <c r="G42" i="5"/>
  <c r="K10" i="5"/>
  <c r="M10" i="5" s="1"/>
  <c r="G10" i="5"/>
  <c r="K115" i="5"/>
  <c r="G115" i="5"/>
  <c r="K14" i="5"/>
  <c r="G14" i="5"/>
  <c r="K28" i="5"/>
  <c r="G28" i="5"/>
  <c r="K97" i="5"/>
  <c r="G97" i="5"/>
  <c r="K124" i="5"/>
  <c r="G124" i="5"/>
  <c r="K45" i="5"/>
  <c r="G45" i="5"/>
  <c r="K117" i="5"/>
  <c r="M117" i="5" s="1"/>
  <c r="G117" i="5"/>
  <c r="K46" i="5"/>
  <c r="G46" i="5"/>
  <c r="K19" i="5"/>
  <c r="G19" i="5"/>
  <c r="K33" i="5"/>
  <c r="G33" i="5"/>
  <c r="K39" i="5"/>
  <c r="M39" i="5" s="1"/>
  <c r="G39" i="5"/>
  <c r="K84" i="5"/>
  <c r="G84" i="5"/>
  <c r="M84" i="5" s="1"/>
  <c r="K81" i="5"/>
  <c r="M81" i="5" s="1"/>
  <c r="G81" i="5"/>
  <c r="K18" i="5"/>
  <c r="G18" i="5"/>
  <c r="M18" i="5" s="1"/>
  <c r="M60" i="5"/>
  <c r="K60" i="5"/>
  <c r="G60" i="5"/>
  <c r="K128" i="5"/>
  <c r="G128" i="5"/>
  <c r="K106" i="5"/>
  <c r="G106" i="5"/>
  <c r="K103" i="5"/>
  <c r="G103" i="5"/>
  <c r="K31" i="5"/>
  <c r="M31" i="5" s="1"/>
  <c r="G31" i="5"/>
  <c r="K102" i="5"/>
  <c r="G102" i="5"/>
  <c r="M102" i="5" s="1"/>
  <c r="K7" i="5"/>
  <c r="M7" i="5" s="1"/>
  <c r="G7" i="5"/>
  <c r="K80" i="5"/>
  <c r="G80" i="5"/>
  <c r="M80" i="5" s="1"/>
  <c r="K12" i="5"/>
  <c r="G12" i="5"/>
  <c r="M12" i="5" s="1"/>
  <c r="K48" i="5"/>
  <c r="M48" i="5" s="1"/>
  <c r="G48" i="5"/>
  <c r="K126" i="5"/>
  <c r="G126" i="5"/>
  <c r="K17" i="5"/>
  <c r="G17" i="5"/>
  <c r="K93" i="5"/>
  <c r="G93" i="5"/>
  <c r="K26" i="5"/>
  <c r="G26" i="5"/>
  <c r="K83" i="5"/>
  <c r="G83" i="5"/>
  <c r="K76" i="5"/>
  <c r="G76" i="5"/>
  <c r="K125" i="5"/>
  <c r="M125" i="5" s="1"/>
  <c r="G125" i="5"/>
  <c r="K29" i="5"/>
  <c r="G29" i="5"/>
  <c r="K111" i="5"/>
  <c r="G111" i="5"/>
  <c r="K71" i="5"/>
  <c r="G71" i="5"/>
  <c r="K95" i="5"/>
  <c r="G95" i="5"/>
  <c r="K131" i="5"/>
  <c r="G131" i="5"/>
  <c r="M131" i="5" s="1"/>
  <c r="K57" i="5"/>
  <c r="G57" i="5"/>
  <c r="K24" i="5"/>
  <c r="G24" i="5"/>
  <c r="M24" i="5" s="1"/>
  <c r="K53" i="5"/>
  <c r="M53" i="5" s="1"/>
  <c r="G53" i="5"/>
  <c r="K113" i="5"/>
  <c r="G113" i="5"/>
  <c r="K20" i="5"/>
  <c r="G20" i="5"/>
  <c r="K13" i="5"/>
  <c r="G13" i="5"/>
  <c r="K9" i="5"/>
  <c r="M9" i="5" s="1"/>
  <c r="G9" i="5"/>
  <c r="K27" i="5"/>
  <c r="G27" i="5"/>
  <c r="M27" i="5" s="1"/>
  <c r="K49" i="5"/>
  <c r="M49" i="5" s="1"/>
  <c r="G49" i="5"/>
  <c r="K6" i="5"/>
  <c r="G6" i="5"/>
  <c r="M6" i="5" s="1"/>
  <c r="M51" i="5"/>
  <c r="K51" i="5"/>
  <c r="G51" i="5"/>
  <c r="K130" i="5"/>
  <c r="G130" i="5"/>
  <c r="K112" i="5"/>
  <c r="G112" i="5"/>
  <c r="K50" i="5"/>
  <c r="G50" i="5"/>
  <c r="K32" i="5"/>
  <c r="G32" i="5"/>
  <c r="K119" i="5"/>
  <c r="G119" i="5"/>
  <c r="K77" i="5"/>
  <c r="G77" i="5"/>
  <c r="K55" i="5"/>
  <c r="G55" i="5"/>
  <c r="M55" i="5" s="1"/>
  <c r="K129" i="5"/>
  <c r="M129" i="5" s="1"/>
  <c r="G129" i="5"/>
  <c r="K67" i="5"/>
  <c r="M67" i="5" s="1"/>
  <c r="G67" i="5"/>
  <c r="K47" i="5"/>
  <c r="G47" i="5"/>
  <c r="K121" i="5"/>
  <c r="G121" i="5"/>
  <c r="K38" i="5"/>
  <c r="G38" i="5"/>
  <c r="K68" i="5"/>
  <c r="M68" i="5" s="1"/>
  <c r="G68" i="5"/>
  <c r="K16" i="5"/>
  <c r="G16" i="5"/>
  <c r="K89" i="5"/>
  <c r="G89" i="5"/>
  <c r="K74" i="5"/>
  <c r="M74" i="5" s="1"/>
  <c r="G74" i="5"/>
  <c r="K114" i="5"/>
  <c r="G114" i="5"/>
  <c r="K105" i="5"/>
  <c r="G105" i="5"/>
  <c r="K133" i="5"/>
  <c r="G133" i="5"/>
  <c r="K122" i="5"/>
  <c r="G122" i="5"/>
  <c r="M122" i="5" s="1"/>
  <c r="K98" i="5"/>
  <c r="G98" i="5"/>
  <c r="K72" i="5"/>
  <c r="G72" i="5"/>
  <c r="M72" i="5" s="1"/>
  <c r="K11" i="5"/>
  <c r="M11" i="5" s="1"/>
  <c r="G11" i="5"/>
  <c r="K109" i="5"/>
  <c r="M109" i="5" s="1"/>
  <c r="G109" i="5"/>
  <c r="K96" i="5"/>
  <c r="G96" i="5"/>
  <c r="K110" i="5"/>
  <c r="G110" i="5"/>
  <c r="K87" i="5"/>
  <c r="G87" i="5"/>
  <c r="K73" i="5"/>
  <c r="G73" i="5"/>
  <c r="K104" i="5"/>
  <c r="G104" i="5"/>
  <c r="K8" i="5"/>
  <c r="G8" i="5"/>
  <c r="K25" i="5"/>
  <c r="G25" i="5"/>
  <c r="K85" i="5"/>
  <c r="G85" i="5"/>
  <c r="K64" i="5"/>
  <c r="G64" i="5"/>
  <c r="K58" i="5"/>
  <c r="G58" i="5"/>
  <c r="K92" i="5"/>
  <c r="G92" i="5"/>
  <c r="K59" i="5"/>
  <c r="M59" i="5" s="1"/>
  <c r="G59" i="5"/>
  <c r="K44" i="5"/>
  <c r="G44" i="5"/>
  <c r="K127" i="5"/>
  <c r="G127" i="5"/>
  <c r="K100" i="5"/>
  <c r="G100" i="5"/>
  <c r="K118" i="5"/>
  <c r="M118" i="5" s="1"/>
  <c r="G118" i="5"/>
  <c r="K120" i="5"/>
  <c r="G120" i="5"/>
  <c r="K116" i="5"/>
  <c r="G116" i="5"/>
  <c r="K123" i="5"/>
  <c r="G123" i="5"/>
  <c r="M78" i="5"/>
  <c r="K78" i="5"/>
  <c r="G78" i="5"/>
  <c r="K99" i="5"/>
  <c r="G99" i="5"/>
  <c r="K82" i="5"/>
  <c r="G82" i="5"/>
  <c r="K79" i="5"/>
  <c r="G79" i="5"/>
  <c r="K23" i="5"/>
  <c r="G23" i="5"/>
  <c r="M23" i="5" s="1"/>
  <c r="K36" i="5"/>
  <c r="G36" i="5"/>
  <c r="K70" i="5"/>
  <c r="G70" i="5"/>
  <c r="M70" i="5" s="1"/>
  <c r="J105" i="3"/>
  <c r="F105" i="3"/>
  <c r="J71" i="3"/>
  <c r="F71" i="3"/>
  <c r="J93" i="3"/>
  <c r="F93" i="3"/>
  <c r="M20" i="8" l="1"/>
  <c r="M24" i="8"/>
  <c r="M10" i="8"/>
  <c r="M14" i="8"/>
  <c r="M21" i="8"/>
  <c r="M9" i="8"/>
  <c r="M18" i="8"/>
  <c r="M26" i="8"/>
  <c r="M13" i="8"/>
  <c r="M22" i="8"/>
  <c r="M6" i="8"/>
  <c r="L9" i="7"/>
  <c r="L25" i="7"/>
  <c r="L47" i="7"/>
  <c r="L30" i="7"/>
  <c r="L39" i="7"/>
  <c r="L63" i="7"/>
  <c r="L50" i="7"/>
  <c r="L69" i="7"/>
  <c r="L75" i="7"/>
  <c r="L108" i="7"/>
  <c r="L64" i="7"/>
  <c r="L91" i="7"/>
  <c r="L105" i="7"/>
  <c r="L122" i="7"/>
  <c r="L116" i="7"/>
  <c r="L132" i="7"/>
  <c r="L16" i="7"/>
  <c r="L19" i="7"/>
  <c r="L31" i="7"/>
  <c r="L28" i="7"/>
  <c r="L55" i="7"/>
  <c r="L60" i="7"/>
  <c r="L86" i="7"/>
  <c r="L82" i="7"/>
  <c r="L76" i="7"/>
  <c r="L106" i="7"/>
  <c r="L84" i="7"/>
  <c r="L93" i="7"/>
  <c r="L103" i="7"/>
  <c r="L114" i="7"/>
  <c r="L124" i="7"/>
  <c r="L128" i="7"/>
  <c r="L6" i="7"/>
  <c r="L129" i="6"/>
  <c r="L61" i="6"/>
  <c r="L68" i="6"/>
  <c r="L90" i="6"/>
  <c r="L32" i="6"/>
  <c r="L40" i="6"/>
  <c r="L95" i="6"/>
  <c r="L96" i="6"/>
  <c r="L38" i="6"/>
  <c r="L92" i="6"/>
  <c r="L86" i="6"/>
  <c r="L93" i="6"/>
  <c r="L28" i="6"/>
  <c r="L12" i="6"/>
  <c r="L60" i="6"/>
  <c r="L48" i="6"/>
  <c r="L108" i="6"/>
  <c r="L46" i="6"/>
  <c r="L39" i="6"/>
  <c r="L18" i="6"/>
  <c r="L81" i="6"/>
  <c r="L58" i="6"/>
  <c r="L23" i="6"/>
  <c r="L45" i="6"/>
  <c r="L98" i="6"/>
  <c r="L17" i="6"/>
  <c r="L118" i="6"/>
  <c r="L11" i="6"/>
  <c r="L8" i="6"/>
  <c r="L73" i="6"/>
  <c r="L82" i="6"/>
  <c r="L75" i="6"/>
  <c r="L121" i="6"/>
  <c r="L47" i="6"/>
  <c r="L37" i="6"/>
  <c r="L123" i="6"/>
  <c r="L114" i="6"/>
  <c r="L126" i="6"/>
  <c r="L133" i="6"/>
  <c r="L94" i="6"/>
  <c r="M30" i="5"/>
  <c r="M36" i="5"/>
  <c r="M119" i="5"/>
  <c r="M95" i="5"/>
  <c r="M92" i="5"/>
  <c r="M87" i="5"/>
  <c r="M16" i="5"/>
  <c r="M83" i="5"/>
  <c r="M93" i="5"/>
  <c r="M46" i="5"/>
  <c r="M45" i="5"/>
  <c r="M97" i="5"/>
  <c r="M22" i="5"/>
  <c r="M40" i="5"/>
  <c r="M21" i="5"/>
  <c r="M94" i="5"/>
  <c r="M86" i="5"/>
  <c r="M130" i="5"/>
  <c r="M57" i="5"/>
  <c r="M128" i="5"/>
  <c r="M124" i="5"/>
  <c r="M28" i="5"/>
  <c r="M43" i="5"/>
  <c r="M65" i="5"/>
  <c r="M91" i="5"/>
  <c r="M100" i="5"/>
  <c r="M44" i="5"/>
  <c r="M64" i="5"/>
  <c r="M38" i="5"/>
  <c r="M113" i="5"/>
  <c r="M127" i="5"/>
  <c r="M58" i="5"/>
  <c r="M85" i="5"/>
  <c r="M98" i="5"/>
  <c r="M133" i="5"/>
  <c r="M114" i="5"/>
  <c r="M89" i="5"/>
  <c r="M77" i="5"/>
  <c r="M32" i="5"/>
  <c r="M29" i="5"/>
  <c r="M76" i="5"/>
  <c r="M26" i="5"/>
  <c r="M66" i="5"/>
  <c r="L120" i="6"/>
  <c r="L113" i="6"/>
  <c r="L74" i="6"/>
  <c r="L69" i="6"/>
  <c r="L124" i="6"/>
  <c r="L88" i="6"/>
  <c r="L50" i="6"/>
  <c r="L77" i="6"/>
  <c r="L72" i="6"/>
  <c r="L83" i="6"/>
  <c r="L15" i="6"/>
  <c r="L14" i="6"/>
  <c r="L57" i="6"/>
  <c r="L59" i="6"/>
  <c r="L51" i="6"/>
  <c r="L84" i="6"/>
  <c r="L110" i="6"/>
  <c r="L127" i="6"/>
  <c r="L49" i="6"/>
  <c r="L22" i="6"/>
  <c r="L7" i="6"/>
  <c r="L132" i="6"/>
  <c r="L29" i="6"/>
  <c r="L52" i="6"/>
  <c r="L67" i="6"/>
  <c r="L128" i="6"/>
  <c r="L79" i="6"/>
  <c r="L19" i="6"/>
  <c r="L107" i="6"/>
  <c r="L24" i="6"/>
  <c r="L78" i="6"/>
  <c r="L87" i="6"/>
  <c r="M79" i="5"/>
  <c r="M25" i="5"/>
  <c r="K137" i="5"/>
  <c r="M82" i="5"/>
  <c r="M123" i="5"/>
  <c r="M120" i="5"/>
  <c r="M8" i="5"/>
  <c r="M73" i="5"/>
  <c r="M96" i="5"/>
  <c r="M105" i="5"/>
  <c r="M47" i="5"/>
  <c r="M112" i="5"/>
  <c r="M20" i="5"/>
  <c r="M111" i="5"/>
  <c r="M126" i="5"/>
  <c r="M106" i="5"/>
  <c r="M19" i="5"/>
  <c r="M115" i="5"/>
  <c r="M63" i="5"/>
  <c r="M52" i="5"/>
  <c r="M75" i="5"/>
  <c r="M99" i="5"/>
  <c r="M104" i="5"/>
  <c r="M116" i="5"/>
  <c r="M110" i="5"/>
  <c r="M121" i="5"/>
  <c r="M50" i="5"/>
  <c r="M13" i="5"/>
  <c r="M71" i="5"/>
  <c r="M17" i="5"/>
  <c r="M103" i="5"/>
  <c r="M33" i="5"/>
  <c r="M14" i="5"/>
  <c r="M56" i="5"/>
  <c r="M108" i="5"/>
  <c r="M35" i="5"/>
  <c r="M132" i="5"/>
  <c r="K134" i="5"/>
  <c r="G135" i="5"/>
  <c r="G134" i="5"/>
  <c r="G136" i="5"/>
  <c r="L71" i="3"/>
  <c r="L93" i="3"/>
  <c r="L105" i="3"/>
  <c r="J35" i="3"/>
  <c r="F35" i="3"/>
  <c r="F36" i="3"/>
  <c r="G137" i="5" l="1"/>
  <c r="L35" i="3"/>
  <c r="J130" i="3"/>
  <c r="F130" i="3"/>
  <c r="J98" i="3"/>
  <c r="F98" i="3"/>
  <c r="J48" i="3"/>
  <c r="F48" i="3"/>
  <c r="J118" i="3"/>
  <c r="F118" i="3"/>
  <c r="J95" i="3"/>
  <c r="F95" i="3"/>
  <c r="J63" i="3"/>
  <c r="F63" i="3"/>
  <c r="J40" i="3"/>
  <c r="F40" i="3"/>
  <c r="J32" i="3"/>
  <c r="F32" i="3"/>
  <c r="L95" i="3" l="1"/>
  <c r="L48" i="3"/>
  <c r="L130" i="3"/>
  <c r="L32" i="3"/>
  <c r="L63" i="3"/>
  <c r="L118" i="3"/>
  <c r="L98" i="3"/>
  <c r="L40" i="3"/>
  <c r="J38" i="3" l="1"/>
  <c r="F38" i="3"/>
  <c r="J73" i="3"/>
  <c r="J100" i="3"/>
  <c r="F73" i="3"/>
  <c r="F100" i="3"/>
  <c r="J67" i="3"/>
  <c r="J126" i="3"/>
  <c r="F67" i="3"/>
  <c r="F126" i="3"/>
  <c r="L38" i="3" l="1"/>
  <c r="L67" i="3"/>
  <c r="L100" i="3"/>
  <c r="L73" i="3"/>
  <c r="J68" i="3"/>
  <c r="F68" i="3"/>
  <c r="J56" i="3"/>
  <c r="F56" i="3"/>
  <c r="J10" i="3"/>
  <c r="F10" i="3"/>
  <c r="J57" i="3"/>
  <c r="F57" i="3"/>
  <c r="J82" i="3"/>
  <c r="F82" i="3"/>
  <c r="J26" i="3"/>
  <c r="F26" i="3"/>
  <c r="J60" i="3"/>
  <c r="F60" i="3"/>
  <c r="J103" i="3"/>
  <c r="F103" i="3"/>
  <c r="J33" i="3"/>
  <c r="F33" i="3"/>
  <c r="J80" i="3"/>
  <c r="F80" i="3"/>
  <c r="J61" i="3"/>
  <c r="F61" i="3"/>
  <c r="J101" i="3"/>
  <c r="F101" i="3"/>
  <c r="J121" i="3"/>
  <c r="F121" i="3"/>
  <c r="J77" i="3"/>
  <c r="F77" i="3"/>
  <c r="J89" i="3"/>
  <c r="F89" i="3"/>
  <c r="J94" i="3"/>
  <c r="F94" i="3"/>
  <c r="J62" i="3"/>
  <c r="F62" i="3"/>
  <c r="J123" i="3"/>
  <c r="F123" i="3"/>
  <c r="J106" i="3"/>
  <c r="F106" i="3"/>
  <c r="J8" i="3"/>
  <c r="F8" i="3"/>
  <c r="J65" i="3"/>
  <c r="F65" i="3"/>
  <c r="J25" i="3"/>
  <c r="F25" i="3"/>
  <c r="J75" i="3"/>
  <c r="F75" i="3"/>
  <c r="J59" i="3"/>
  <c r="F59" i="3"/>
  <c r="J132" i="3"/>
  <c r="F132" i="3"/>
  <c r="J84" i="3"/>
  <c r="F84" i="3"/>
  <c r="J52" i="3"/>
  <c r="F52" i="3"/>
  <c r="J111" i="3"/>
  <c r="F111" i="3"/>
  <c r="J125" i="3"/>
  <c r="F125" i="3"/>
  <c r="J7" i="3"/>
  <c r="F7" i="3"/>
  <c r="J116" i="3"/>
  <c r="F116" i="3"/>
  <c r="J44" i="3"/>
  <c r="F44" i="3"/>
  <c r="J92" i="3"/>
  <c r="F92" i="3"/>
  <c r="J108" i="3"/>
  <c r="F108" i="3"/>
  <c r="J112" i="3"/>
  <c r="F112" i="3"/>
  <c r="J104" i="3"/>
  <c r="F104" i="3"/>
  <c r="J115" i="3"/>
  <c r="F115" i="3"/>
  <c r="J19" i="3"/>
  <c r="F19" i="3"/>
  <c r="J14" i="3"/>
  <c r="F14" i="3"/>
  <c r="J97" i="3"/>
  <c r="F97" i="3"/>
  <c r="J46" i="3"/>
  <c r="F46" i="3"/>
  <c r="J79" i="3"/>
  <c r="F79" i="3"/>
  <c r="J58" i="3"/>
  <c r="F58" i="3"/>
  <c r="J53" i="3"/>
  <c r="F53" i="3"/>
  <c r="J64" i="3"/>
  <c r="F64" i="3"/>
  <c r="J122" i="3"/>
  <c r="F122" i="3"/>
  <c r="J23" i="3"/>
  <c r="F23" i="3"/>
  <c r="J49" i="3"/>
  <c r="F49" i="3"/>
  <c r="J88" i="3"/>
  <c r="F88" i="3"/>
  <c r="J109" i="3"/>
  <c r="F109" i="3"/>
  <c r="J66" i="3"/>
  <c r="F66" i="3"/>
  <c r="J22" i="3"/>
  <c r="F22" i="3"/>
  <c r="J20" i="3"/>
  <c r="F20" i="3"/>
  <c r="J120" i="3"/>
  <c r="F120" i="3"/>
  <c r="J107" i="3"/>
  <c r="F107" i="3"/>
  <c r="J110" i="3"/>
  <c r="F110" i="3"/>
  <c r="J119" i="3"/>
  <c r="F119" i="3"/>
  <c r="J47" i="3"/>
  <c r="F47" i="3"/>
  <c r="J43" i="3"/>
  <c r="F43" i="3"/>
  <c r="J128" i="3"/>
  <c r="F128" i="3"/>
  <c r="J69" i="3"/>
  <c r="F69" i="3"/>
  <c r="J34" i="3"/>
  <c r="F34" i="3"/>
  <c r="J28" i="3"/>
  <c r="F28" i="3"/>
  <c r="L126" i="3"/>
  <c r="J50" i="3"/>
  <c r="F50" i="3"/>
  <c r="J12" i="3"/>
  <c r="F12" i="3"/>
  <c r="J9" i="3"/>
  <c r="F9" i="3"/>
  <c r="J81" i="3"/>
  <c r="F81" i="3"/>
  <c r="J90" i="3"/>
  <c r="F90" i="3"/>
  <c r="J74" i="3"/>
  <c r="F74" i="3"/>
  <c r="J91" i="3"/>
  <c r="F91" i="3"/>
  <c r="J24" i="3"/>
  <c r="F24" i="3"/>
  <c r="J129" i="3"/>
  <c r="F129" i="3"/>
  <c r="J29" i="3"/>
  <c r="F29" i="3"/>
  <c r="J124" i="3"/>
  <c r="F124" i="3"/>
  <c r="J41" i="3"/>
  <c r="F41" i="3"/>
  <c r="J113" i="3"/>
  <c r="F113" i="3"/>
  <c r="J21" i="3"/>
  <c r="F21" i="3"/>
  <c r="J76" i="3"/>
  <c r="F76" i="3"/>
  <c r="J127" i="3"/>
  <c r="F127" i="3"/>
  <c r="J31" i="3"/>
  <c r="F31" i="3"/>
  <c r="J99" i="3"/>
  <c r="F99" i="3"/>
  <c r="J11" i="3"/>
  <c r="F11" i="3"/>
  <c r="J17" i="3"/>
  <c r="F17" i="3"/>
  <c r="J131" i="3"/>
  <c r="F131" i="3"/>
  <c r="J83" i="3"/>
  <c r="F83" i="3"/>
  <c r="J85" i="3"/>
  <c r="F85" i="3"/>
  <c r="J42" i="3"/>
  <c r="F42" i="3"/>
  <c r="J27" i="3"/>
  <c r="F27" i="3"/>
  <c r="J6" i="3"/>
  <c r="F6" i="3"/>
  <c r="J86" i="3"/>
  <c r="F86" i="3"/>
  <c r="J114" i="3"/>
  <c r="F114" i="3"/>
  <c r="J117" i="3"/>
  <c r="F117" i="3"/>
  <c r="J30" i="3"/>
  <c r="F30" i="3"/>
  <c r="J70" i="3"/>
  <c r="F70" i="3"/>
  <c r="J54" i="3"/>
  <c r="F54" i="3"/>
  <c r="J39" i="3"/>
  <c r="F39" i="3"/>
  <c r="J102" i="3"/>
  <c r="F102" i="3"/>
  <c r="J96" i="3"/>
  <c r="F96" i="3"/>
  <c r="J16" i="3"/>
  <c r="F16" i="3"/>
  <c r="J51" i="3"/>
  <c r="F51" i="3"/>
  <c r="J15" i="3"/>
  <c r="F15" i="3"/>
  <c r="J45" i="3"/>
  <c r="F45" i="3"/>
  <c r="J36" i="3"/>
  <c r="L36" i="3" s="1"/>
  <c r="J13" i="3"/>
  <c r="F13" i="3"/>
  <c r="J72" i="3"/>
  <c r="F72" i="3"/>
  <c r="J78" i="3"/>
  <c r="F78" i="3"/>
  <c r="J18" i="3"/>
  <c r="F18" i="3"/>
  <c r="J87" i="3"/>
  <c r="F87" i="3"/>
  <c r="J55" i="3"/>
  <c r="F55" i="3"/>
  <c r="J133" i="3"/>
  <c r="F133" i="3"/>
  <c r="J37" i="3"/>
  <c r="F37" i="3"/>
  <c r="L37" i="3" l="1"/>
  <c r="L55" i="3"/>
  <c r="L18" i="3"/>
  <c r="L72" i="3"/>
  <c r="L51" i="3"/>
  <c r="L39" i="3"/>
  <c r="L70" i="3"/>
  <c r="L117" i="3"/>
  <c r="L86" i="3"/>
  <c r="L27" i="3"/>
  <c r="L99" i="3"/>
  <c r="L21" i="3"/>
  <c r="L41" i="3"/>
  <c r="L29" i="3"/>
  <c r="L24" i="3"/>
  <c r="L81" i="3"/>
  <c r="L12" i="3"/>
  <c r="L22" i="3"/>
  <c r="L109" i="3"/>
  <c r="L122" i="3"/>
  <c r="L58" i="3"/>
  <c r="L46" i="3"/>
  <c r="L20" i="3"/>
  <c r="L88" i="3"/>
  <c r="L64" i="3"/>
  <c r="L28" i="3"/>
  <c r="L43" i="3"/>
  <c r="L19" i="3"/>
  <c r="L108" i="3"/>
  <c r="L44" i="3"/>
  <c r="L59" i="3"/>
  <c r="L25" i="3"/>
  <c r="L8" i="3"/>
  <c r="L123" i="3"/>
  <c r="L94" i="3"/>
  <c r="L77" i="3"/>
  <c r="L101" i="3"/>
  <c r="L80" i="3"/>
  <c r="L103" i="3"/>
  <c r="L26" i="3"/>
  <c r="L57" i="3"/>
  <c r="L107" i="3"/>
  <c r="L66" i="3"/>
  <c r="L133" i="3"/>
  <c r="L87" i="3"/>
  <c r="L78" i="3"/>
  <c r="L13" i="3"/>
  <c r="L45" i="3"/>
  <c r="L16" i="3"/>
  <c r="L102" i="3"/>
  <c r="L54" i="3"/>
  <c r="L30" i="3"/>
  <c r="L6" i="3"/>
  <c r="L83" i="3"/>
  <c r="L17" i="3"/>
  <c r="L31" i="3"/>
  <c r="L76" i="3"/>
  <c r="L124" i="3"/>
  <c r="L90" i="3"/>
  <c r="L9" i="3"/>
  <c r="L50" i="3"/>
  <c r="L34" i="3"/>
  <c r="L128" i="3"/>
  <c r="L47" i="3"/>
  <c r="L14" i="3"/>
  <c r="L115" i="3"/>
  <c r="L112" i="3"/>
  <c r="L92" i="3"/>
  <c r="L125" i="3"/>
  <c r="L52" i="3"/>
  <c r="L132" i="3"/>
  <c r="L75" i="3"/>
  <c r="L106" i="3"/>
  <c r="L62" i="3"/>
  <c r="L121" i="3"/>
  <c r="L61" i="3"/>
  <c r="L33" i="3"/>
  <c r="L60" i="3"/>
  <c r="L82" i="3"/>
  <c r="L68" i="3"/>
  <c r="L15" i="3"/>
  <c r="L96" i="3"/>
  <c r="L85" i="3"/>
  <c r="L131" i="3"/>
  <c r="L119" i="3"/>
  <c r="L110" i="3"/>
  <c r="L120" i="3"/>
  <c r="L49" i="3"/>
  <c r="L114" i="3"/>
  <c r="L42" i="3"/>
  <c r="L113" i="3"/>
  <c r="L129" i="3"/>
  <c r="L91" i="3"/>
  <c r="L116" i="3"/>
  <c r="L65" i="3"/>
  <c r="L89" i="3"/>
  <c r="L10" i="3"/>
  <c r="L11" i="3"/>
  <c r="L127" i="3"/>
  <c r="L74" i="3"/>
  <c r="L97" i="3"/>
  <c r="L23" i="3"/>
  <c r="L53" i="3"/>
  <c r="L79" i="3"/>
  <c r="L69" i="3"/>
  <c r="L104" i="3"/>
  <c r="L7" i="3"/>
  <c r="L111" i="3"/>
  <c r="L84" i="3"/>
  <c r="L56" i="3"/>
</calcChain>
</file>

<file path=xl/sharedStrings.xml><?xml version="1.0" encoding="utf-8"?>
<sst xmlns="http://schemas.openxmlformats.org/spreadsheetml/2006/main" count="1295" uniqueCount="156">
  <si>
    <t>CCG mental health spending FOI</t>
  </si>
  <si>
    <t>2015/16 (£m)</t>
  </si>
  <si>
    <t>2016/17 (£m)</t>
  </si>
  <si>
    <t>Region</t>
  </si>
  <si>
    <t>CCG</t>
  </si>
  <si>
    <t>Yorkshire &amp; the Humber</t>
  </si>
  <si>
    <t>Airedale, Wharfedale and Craven</t>
  </si>
  <si>
    <t>South East</t>
  </si>
  <si>
    <t>Ashford</t>
  </si>
  <si>
    <t>Aylesbury Vale</t>
  </si>
  <si>
    <t>London</t>
  </si>
  <si>
    <t>Barking and Dagenham</t>
  </si>
  <si>
    <t>Barnet</t>
  </si>
  <si>
    <t>Barnsley</t>
  </si>
  <si>
    <t>East</t>
  </si>
  <si>
    <t>East Midlands</t>
  </si>
  <si>
    <t>South West</t>
  </si>
  <si>
    <t>Bexley</t>
  </si>
  <si>
    <t>West Midlands</t>
  </si>
  <si>
    <t>Birmingham Cross City</t>
  </si>
  <si>
    <t>Birmingham South and Central</t>
  </si>
  <si>
    <t>North West</t>
  </si>
  <si>
    <t>Bolton</t>
  </si>
  <si>
    <t>Bradford City</t>
  </si>
  <si>
    <t>Bradford Districts</t>
  </si>
  <si>
    <t>Brighton and Hove</t>
  </si>
  <si>
    <t>Bristol</t>
  </si>
  <si>
    <t>Bromley</t>
  </si>
  <si>
    <t>Bury</t>
  </si>
  <si>
    <t>Calderdale</t>
  </si>
  <si>
    <t>Cambridgeshire and Peterborough</t>
  </si>
  <si>
    <t>Camden</t>
  </si>
  <si>
    <t>Canterbury And Coastal</t>
  </si>
  <si>
    <t>Central Manchester</t>
  </si>
  <si>
    <t>Chiltern</t>
  </si>
  <si>
    <t>Chorley and South Ribble</t>
  </si>
  <si>
    <t>City and Hackney</t>
  </si>
  <si>
    <t>Crawley</t>
  </si>
  <si>
    <t>Croydon</t>
  </si>
  <si>
    <t>Cumbria</t>
  </si>
  <si>
    <t>North East</t>
  </si>
  <si>
    <t>Doncaster</t>
  </si>
  <si>
    <t>Dudley</t>
  </si>
  <si>
    <t>East and North Hertfordshire</t>
  </si>
  <si>
    <t>East Riding of Yorkshire</t>
  </si>
  <si>
    <t>East Surrey</t>
  </si>
  <si>
    <t>Eastern Cheshire</t>
  </si>
  <si>
    <t>Enfield</t>
  </si>
  <si>
    <t>Gloucestershire</t>
  </si>
  <si>
    <t>Great Yarmouth and Waveney</t>
  </si>
  <si>
    <t>Greater Huddersfield</t>
  </si>
  <si>
    <t>Greater Preston</t>
  </si>
  <si>
    <t>Greenwich</t>
  </si>
  <si>
    <t>Guildford and Waverley</t>
  </si>
  <si>
    <t>Halton</t>
  </si>
  <si>
    <t>Hambleton, Richmondshire and Whitby</t>
  </si>
  <si>
    <t>Haringey</t>
  </si>
  <si>
    <t>Havering</t>
  </si>
  <si>
    <t>Herefordshire</t>
  </si>
  <si>
    <t>Herts Valleys</t>
  </si>
  <si>
    <t>Heywood, Middleton and Rochdale</t>
  </si>
  <si>
    <t>High Weald Lewes Havens</t>
  </si>
  <si>
    <t>Horsham And Mid Sussex</t>
  </si>
  <si>
    <t>Hull</t>
  </si>
  <si>
    <t>Ipswich And East Suffolk</t>
  </si>
  <si>
    <t>Isle Of Wight</t>
  </si>
  <si>
    <t>Kernow</t>
  </si>
  <si>
    <t>Kingston</t>
  </si>
  <si>
    <t>Leeds North</t>
  </si>
  <si>
    <t>Leeds South And East</t>
  </si>
  <si>
    <t>Leeds West</t>
  </si>
  <si>
    <t>Leicester City</t>
  </si>
  <si>
    <t>Lewisham</t>
  </si>
  <si>
    <t>Lincolnshire East</t>
  </si>
  <si>
    <t>Lincolnshire West</t>
  </si>
  <si>
    <t>Liverpool</t>
  </si>
  <si>
    <t>Luton</t>
  </si>
  <si>
    <t>Mansfield And Ashfield</t>
  </si>
  <si>
    <t>Medway</t>
  </si>
  <si>
    <t>Merton</t>
  </si>
  <si>
    <t>Milton Keynes</t>
  </si>
  <si>
    <t>Nene</t>
  </si>
  <si>
    <t>Newark and Sherwood</t>
  </si>
  <si>
    <t>Newbury And District</t>
  </si>
  <si>
    <t>Newham</t>
  </si>
  <si>
    <t>North &amp; West Reading</t>
  </si>
  <si>
    <t>North East Lincolnshire</t>
  </si>
  <si>
    <t>North Hampshire</t>
  </si>
  <si>
    <t>North Kirklees</t>
  </si>
  <si>
    <t>North Lincolnshire</t>
  </si>
  <si>
    <t>North Manchester</t>
  </si>
  <si>
    <t>North Norfolk</t>
  </si>
  <si>
    <t>North West Surrey</t>
  </si>
  <si>
    <t>Northern, Eastern, Western Devon</t>
  </si>
  <si>
    <t>Norwich</t>
  </si>
  <si>
    <t>Nottingham City</t>
  </si>
  <si>
    <t>Oldham</t>
  </si>
  <si>
    <t>Oxfordshire</t>
  </si>
  <si>
    <t>Portsmouth</t>
  </si>
  <si>
    <t>Redbridge</t>
  </si>
  <si>
    <t>Rotherham</t>
  </si>
  <si>
    <t>Scarborough and Ryedale</t>
  </si>
  <si>
    <t>Sheffield</t>
  </si>
  <si>
    <t>Solihull</t>
  </si>
  <si>
    <t>Somerset</t>
  </si>
  <si>
    <t>South Cheshire</t>
  </si>
  <si>
    <t>South Devon and Torbay</t>
  </si>
  <si>
    <t>South Gloucestershire</t>
  </si>
  <si>
    <t>South Lincolnshire</t>
  </si>
  <si>
    <t>South Manchester</t>
  </si>
  <si>
    <t>South Norfolk</t>
  </si>
  <si>
    <t>South Reading</t>
  </si>
  <si>
    <t>South Sefton</t>
  </si>
  <si>
    <t>South Warwickshire</t>
  </si>
  <si>
    <t>Southampton</t>
  </si>
  <si>
    <t>Southern Derbyshire</t>
  </si>
  <si>
    <t>Southport and Formby</t>
  </si>
  <si>
    <t>Southwark</t>
  </si>
  <si>
    <t>St Helens</t>
  </si>
  <si>
    <t>Stockport</t>
  </si>
  <si>
    <t>Sunderland</t>
  </si>
  <si>
    <t>Surrey Downs</t>
  </si>
  <si>
    <t>Surrey Heath</t>
  </si>
  <si>
    <t>Sutton</t>
  </si>
  <si>
    <t>Tameside and Glossop</t>
  </si>
  <si>
    <t>Tower Hamlets</t>
  </si>
  <si>
    <t>Vale of York</t>
  </si>
  <si>
    <t>Vale Royal</t>
  </si>
  <si>
    <t>Wakefield</t>
  </si>
  <si>
    <t>Walsall</t>
  </si>
  <si>
    <t>Waltham Forest</t>
  </si>
  <si>
    <t>Wandsworth</t>
  </si>
  <si>
    <t>Warrington</t>
  </si>
  <si>
    <t>Warwickshire North</t>
  </si>
  <si>
    <t>West Hampshire</t>
  </si>
  <si>
    <t>West Norfolk</t>
  </si>
  <si>
    <t>West Suffolk</t>
  </si>
  <si>
    <t>Wigan Borough</t>
  </si>
  <si>
    <t>Wiltshire</t>
  </si>
  <si>
    <t>Wirral</t>
  </si>
  <si>
    <t>Wokingham</t>
  </si>
  <si>
    <t>Wolverhampton</t>
  </si>
  <si>
    <t>CCG total funding</t>
  </si>
  <si>
    <t>Difference</t>
  </si>
  <si>
    <t>% change in total spent on mental health</t>
  </si>
  <si>
    <t>Mental health</t>
  </si>
  <si>
    <t>Sorted by CCG</t>
  </si>
  <si>
    <t>Mental health (%)</t>
  </si>
  <si>
    <t>Total:</t>
  </si>
  <si>
    <t>Sorted by % change in total spent on mental health</t>
  </si>
  <si>
    <t>Sorted by % spent on mental health in 2015/16</t>
  </si>
  <si>
    <t>Sorted by % spent on mental health in 2016/17</t>
  </si>
  <si>
    <t>Decrease / same / increase?</t>
  </si>
  <si>
    <t xml:space="preserve">Best &amp; worst </t>
  </si>
  <si>
    <t xml:space="preserve">Ten best &amp; worst </t>
  </si>
  <si>
    <t>CCGs which spent below the national average in 2015/16 and plan to reduce spending in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</si>
</sst>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4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4" fontId="1" fillId="0" borderId="4" xfId="1" applyNumberFormat="1" applyFont="1" applyFill="1" applyBorder="1" applyAlignment="1"/>
    <xf numFmtId="4" fontId="0" fillId="0" borderId="4" xfId="1" applyNumberFormat="1" applyFont="1" applyFill="1" applyBorder="1" applyAlignment="1"/>
    <xf numFmtId="4" fontId="5" fillId="0" borderId="4" xfId="1" applyNumberFormat="1" applyFont="1" applyFill="1" applyBorder="1" applyAlignment="1"/>
    <xf numFmtId="4" fontId="1" fillId="0" borderId="4" xfId="1" applyNumberFormat="1" applyFont="1" applyFill="1" applyBorder="1" applyAlignment="1">
      <alignment wrapText="1"/>
    </xf>
    <xf numFmtId="4" fontId="5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 wrapText="1"/>
    </xf>
    <xf numFmtId="4" fontId="0" fillId="0" borderId="4" xfId="1" applyNumberFormat="1" applyFont="1" applyFill="1" applyBorder="1" applyAlignment="1">
      <alignment vertical="center"/>
    </xf>
    <xf numFmtId="4" fontId="0" fillId="0" borderId="4" xfId="1" applyNumberFormat="1" applyFont="1" applyFill="1" applyBorder="1" applyAlignment="1">
      <alignment vertical="center" wrapText="1"/>
    </xf>
    <xf numFmtId="4" fontId="0" fillId="0" borderId="4" xfId="1" applyNumberFormat="1" applyFont="1" applyFill="1" applyBorder="1" applyAlignment="1">
      <alignment wrapText="1"/>
    </xf>
    <xf numFmtId="4" fontId="1" fillId="0" borderId="4" xfId="1" applyNumberFormat="1" applyFont="1" applyFill="1" applyBorder="1" applyAlignment="1">
      <alignment vertical="center" wrapText="1"/>
    </xf>
    <xf numFmtId="4" fontId="6" fillId="0" borderId="4" xfId="1" applyNumberFormat="1" applyFont="1" applyFill="1" applyBorder="1" applyAlignment="1"/>
    <xf numFmtId="4" fontId="0" fillId="0" borderId="4" xfId="0" applyNumberFormat="1" applyFont="1" applyFill="1" applyBorder="1" applyAlignment="1">
      <alignment vertical="center" wrapText="1"/>
    </xf>
    <xf numFmtId="10" fontId="0" fillId="0" borderId="4" xfId="0" applyNumberFormat="1" applyFont="1" applyFill="1" applyBorder="1"/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wrapText="1"/>
    </xf>
    <xf numFmtId="0" fontId="0" fillId="5" borderId="4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4" fontId="2" fillId="5" borderId="3" xfId="0" applyNumberFormat="1" applyFont="1" applyFill="1" applyBorder="1" applyAlignment="1"/>
    <xf numFmtId="43" fontId="4" fillId="5" borderId="5" xfId="1" applyFont="1" applyFill="1" applyBorder="1" applyAlignment="1"/>
    <xf numFmtId="0" fontId="2" fillId="5" borderId="4" xfId="0" applyFont="1" applyFill="1" applyBorder="1" applyAlignment="1"/>
    <xf numFmtId="164" fontId="2" fillId="5" borderId="4" xfId="0" applyNumberFormat="1" applyFont="1" applyFill="1" applyBorder="1" applyAlignment="1"/>
    <xf numFmtId="2" fontId="2" fillId="5" borderId="4" xfId="0" applyNumberFormat="1" applyFont="1" applyFill="1" applyBorder="1" applyAlignment="1"/>
    <xf numFmtId="2" fontId="1" fillId="0" borderId="4" xfId="1" applyNumberFormat="1" applyFont="1" applyFill="1" applyBorder="1" applyAlignment="1"/>
    <xf numFmtId="2" fontId="0" fillId="0" borderId="4" xfId="1" applyNumberFormat="1" applyFont="1" applyFill="1" applyBorder="1" applyAlignment="1"/>
    <xf numFmtId="2" fontId="5" fillId="0" borderId="4" xfId="1" applyNumberFormat="1" applyFont="1" applyFill="1" applyBorder="1" applyAlignment="1"/>
    <xf numFmtId="2" fontId="1" fillId="0" borderId="4" xfId="1" applyNumberFormat="1" applyFont="1" applyFill="1" applyBorder="1" applyAlignment="1">
      <alignment wrapText="1"/>
    </xf>
    <xf numFmtId="2" fontId="5" fillId="0" borderId="4" xfId="1" applyNumberFormat="1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vertical="center" wrapText="1"/>
    </xf>
    <xf numFmtId="2" fontId="0" fillId="0" borderId="4" xfId="1" applyNumberFormat="1" applyFont="1" applyFill="1" applyBorder="1" applyAlignment="1">
      <alignment vertical="center"/>
    </xf>
    <xf numFmtId="2" fontId="0" fillId="0" borderId="4" xfId="1" applyNumberFormat="1" applyFont="1" applyFill="1" applyBorder="1" applyAlignment="1">
      <alignment vertical="center" wrapText="1"/>
    </xf>
    <xf numFmtId="2" fontId="0" fillId="0" borderId="4" xfId="1" applyNumberFormat="1" applyFont="1" applyFill="1" applyBorder="1" applyAlignment="1">
      <alignment wrapText="1"/>
    </xf>
    <xf numFmtId="2" fontId="1" fillId="0" borderId="4" xfId="1" applyNumberFormat="1" applyFont="1" applyFill="1" applyBorder="1" applyAlignment="1">
      <alignment vertical="center" wrapText="1"/>
    </xf>
    <xf numFmtId="2" fontId="6" fillId="0" borderId="4" xfId="1" applyNumberFormat="1" applyFont="1" applyFill="1" applyBorder="1" applyAlignment="1"/>
    <xf numFmtId="2" fontId="0" fillId="0" borderId="4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/>
    <xf numFmtId="10" fontId="0" fillId="0" borderId="4" xfId="0" applyNumberFormat="1" applyFont="1" applyBorder="1"/>
    <xf numFmtId="4" fontId="2" fillId="5" borderId="4" xfId="0" applyNumberFormat="1" applyFont="1" applyFill="1" applyBorder="1" applyAlignment="1"/>
    <xf numFmtId="43" fontId="4" fillId="5" borderId="4" xfId="1" applyFont="1" applyFill="1" applyBorder="1" applyAlignment="1"/>
    <xf numFmtId="10" fontId="0" fillId="0" borderId="4" xfId="0" applyNumberFormat="1" applyBorder="1"/>
    <xf numFmtId="0" fontId="4" fillId="4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10" fontId="0" fillId="0" borderId="4" xfId="0" applyNumberFormat="1" applyFill="1" applyBorder="1"/>
    <xf numFmtId="10" fontId="4" fillId="5" borderId="4" xfId="0" applyNumberFormat="1" applyFont="1" applyFill="1" applyBorder="1"/>
    <xf numFmtId="10" fontId="2" fillId="5" borderId="4" xfId="0" applyNumberFormat="1" applyFont="1" applyFill="1" applyBorder="1"/>
    <xf numFmtId="10" fontId="2" fillId="5" borderId="4" xfId="0" applyNumberFormat="1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" fontId="5" fillId="0" borderId="4" xfId="0" applyNumberFormat="1" applyFont="1" applyFill="1" applyBorder="1"/>
    <xf numFmtId="0" fontId="0" fillId="0" borderId="0" xfId="0" applyFill="1"/>
    <xf numFmtId="0" fontId="7" fillId="0" borderId="0" xfId="0" applyFont="1"/>
    <xf numFmtId="10" fontId="2" fillId="5" borderId="5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omma" xfId="1" builtinId="3"/>
    <cellStyle name="Comma 2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724" TargetMode="External"/><Relationship Id="rId13" Type="http://schemas.openxmlformats.org/officeDocument/2006/relationships/hyperlink" Target="http://www.nhs.uk/Services/Trusts/Overview/DefaultView.aspx?id=89802" TargetMode="External"/><Relationship Id="rId18" Type="http://schemas.openxmlformats.org/officeDocument/2006/relationships/hyperlink" Target="http://www.nhs.uk/Services/Trusts/Overview/DefaultView.aspx?id=89828" TargetMode="External"/><Relationship Id="rId26" Type="http://schemas.openxmlformats.org/officeDocument/2006/relationships/hyperlink" Target="http://www.nhs.uk/Services/Trusts/Overview/DefaultView.aspx?id=89667" TargetMode="External"/><Relationship Id="rId3" Type="http://schemas.openxmlformats.org/officeDocument/2006/relationships/hyperlink" Target="http://www.nhs.uk/Services/Trusts/Overview/DefaultView.aspx?id=89803" TargetMode="External"/><Relationship Id="rId21" Type="http://schemas.openxmlformats.org/officeDocument/2006/relationships/hyperlink" Target="http://www.nhs.uk/Services/Trusts/Overview/DefaultView.aspx?id=89797" TargetMode="External"/><Relationship Id="rId7" Type="http://schemas.openxmlformats.org/officeDocument/2006/relationships/hyperlink" Target="http://www.nhs.uk/Services/Trusts/Overview/DefaultView.aspx?id=89725" TargetMode="External"/><Relationship Id="rId12" Type="http://schemas.openxmlformats.org/officeDocument/2006/relationships/hyperlink" Target="http://www.nhs.uk/Services/Trusts/Overview/DefaultView.aspx?id=89798" TargetMode="External"/><Relationship Id="rId17" Type="http://schemas.openxmlformats.org/officeDocument/2006/relationships/hyperlink" Target="http://www.nhs.uk/Services/Trusts/Overview/DefaultView.aspx?id=89601" TargetMode="External"/><Relationship Id="rId25" Type="http://schemas.openxmlformats.org/officeDocument/2006/relationships/hyperlink" Target="http://www.nhs.uk/Services/Trusts/Overview/DefaultView.aspx?id=89683" TargetMode="External"/><Relationship Id="rId2" Type="http://schemas.openxmlformats.org/officeDocument/2006/relationships/hyperlink" Target="http://www.nhs.uk/Services/Trusts/Overview/DefaultView.aspx?id=89713" TargetMode="External"/><Relationship Id="rId16" Type="http://schemas.openxmlformats.org/officeDocument/2006/relationships/hyperlink" Target="http://www.nhs.uk/Services/Trusts/Overview/DefaultView.aspx?id=89684" TargetMode="External"/><Relationship Id="rId20" Type="http://schemas.openxmlformats.org/officeDocument/2006/relationships/hyperlink" Target="http://www.nhs.uk/Services/Trusts/Overview/DefaultView.aspx?id=89722" TargetMode="External"/><Relationship Id="rId29" Type="http://schemas.openxmlformats.org/officeDocument/2006/relationships/hyperlink" Target="http://www.nhs.uk/Services/Trusts/Overview/DefaultView.aspx?id=89594" TargetMode="External"/><Relationship Id="rId1" Type="http://schemas.openxmlformats.org/officeDocument/2006/relationships/hyperlink" Target="http://www.nhs.uk/Services/Trusts/Overview/DefaultView.aspx?id=89609" TargetMode="External"/><Relationship Id="rId6" Type="http://schemas.openxmlformats.org/officeDocument/2006/relationships/hyperlink" Target="http://www.nhs.uk/Services/Trusts/Overview/DefaultView.aspx?id=89575" TargetMode="External"/><Relationship Id="rId11" Type="http://schemas.openxmlformats.org/officeDocument/2006/relationships/hyperlink" Target="http://www.nhs.uk/Services/Trusts/Overview/DefaultView.aspx?id=89734" TargetMode="External"/><Relationship Id="rId24" Type="http://schemas.openxmlformats.org/officeDocument/2006/relationships/hyperlink" Target="http://www.nhs.uk/Services/Trusts/Overview/DefaultView.aspx?id=89655" TargetMode="External"/><Relationship Id="rId5" Type="http://schemas.openxmlformats.org/officeDocument/2006/relationships/hyperlink" Target="http://www.nhs.uk/Services/Trusts/Overview/DefaultView.aspx?id=89821" TargetMode="External"/><Relationship Id="rId15" Type="http://schemas.openxmlformats.org/officeDocument/2006/relationships/hyperlink" Target="http://www.nhs.uk/Services/Trusts/Overview/DefaultView.aspx?id=89801" TargetMode="External"/><Relationship Id="rId23" Type="http://schemas.openxmlformats.org/officeDocument/2006/relationships/hyperlink" Target="http://www.nhs.uk/Services/Trusts/Overview/DefaultView.aspx?id=89721" TargetMode="External"/><Relationship Id="rId28" Type="http://schemas.openxmlformats.org/officeDocument/2006/relationships/hyperlink" Target="http://www.nhs.uk/Services/Trusts/Overview/DefaultView.aspx?id=89596" TargetMode="External"/><Relationship Id="rId10" Type="http://schemas.openxmlformats.org/officeDocument/2006/relationships/hyperlink" Target="http://www.nhs.uk/Services/Trusts/Overview/DefaultView.aspx?id=89723" TargetMode="External"/><Relationship Id="rId19" Type="http://schemas.openxmlformats.org/officeDocument/2006/relationships/hyperlink" Target="http://www.nhs.uk/Services/Trusts/Overview/DefaultView.aspx?id=89799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nhs.uk/Services/Trusts/Overview/DefaultView.aspx?id=89637" TargetMode="External"/><Relationship Id="rId9" Type="http://schemas.openxmlformats.org/officeDocument/2006/relationships/hyperlink" Target="http://www.nhs.uk/Services/Trusts/Overview/DefaultView.aspx?id=89795" TargetMode="External"/><Relationship Id="rId14" Type="http://schemas.openxmlformats.org/officeDocument/2006/relationships/hyperlink" Target="http://www.nhs.uk/Services/Trusts/Overview/DefaultView.aspx?id=89654" TargetMode="External"/><Relationship Id="rId22" Type="http://schemas.openxmlformats.org/officeDocument/2006/relationships/hyperlink" Target="http://www.nhs.uk/Services/Trusts/Overview/DefaultView.aspx?id=89681" TargetMode="External"/><Relationship Id="rId27" Type="http://schemas.openxmlformats.org/officeDocument/2006/relationships/hyperlink" Target="http://www.nhs.uk/Services/Trusts/Overview/DefaultView.aspx?id=89689" TargetMode="External"/><Relationship Id="rId30" Type="http://schemas.openxmlformats.org/officeDocument/2006/relationships/hyperlink" Target="http://www.nhs.uk/Services/Trusts/Overview/DefaultView.aspx?id=8958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724" TargetMode="External"/><Relationship Id="rId13" Type="http://schemas.openxmlformats.org/officeDocument/2006/relationships/hyperlink" Target="http://www.nhs.uk/Services/Trusts/Overview/DefaultView.aspx?id=89802" TargetMode="External"/><Relationship Id="rId18" Type="http://schemas.openxmlformats.org/officeDocument/2006/relationships/hyperlink" Target="http://www.nhs.uk/Services/Trusts/Overview/DefaultView.aspx?id=89828" TargetMode="External"/><Relationship Id="rId26" Type="http://schemas.openxmlformats.org/officeDocument/2006/relationships/hyperlink" Target="http://www.nhs.uk/Services/Trusts/Overview/DefaultView.aspx?id=89667" TargetMode="External"/><Relationship Id="rId3" Type="http://schemas.openxmlformats.org/officeDocument/2006/relationships/hyperlink" Target="http://www.nhs.uk/Services/Trusts/Overview/DefaultView.aspx?id=89803" TargetMode="External"/><Relationship Id="rId21" Type="http://schemas.openxmlformats.org/officeDocument/2006/relationships/hyperlink" Target="http://www.nhs.uk/Services/Trusts/Overview/DefaultView.aspx?id=89797" TargetMode="External"/><Relationship Id="rId7" Type="http://schemas.openxmlformats.org/officeDocument/2006/relationships/hyperlink" Target="http://www.nhs.uk/Services/Trusts/Overview/DefaultView.aspx?id=89725" TargetMode="External"/><Relationship Id="rId12" Type="http://schemas.openxmlformats.org/officeDocument/2006/relationships/hyperlink" Target="http://www.nhs.uk/Services/Trusts/Overview/DefaultView.aspx?id=89798" TargetMode="External"/><Relationship Id="rId17" Type="http://schemas.openxmlformats.org/officeDocument/2006/relationships/hyperlink" Target="http://www.nhs.uk/Services/Trusts/Overview/DefaultView.aspx?id=89601" TargetMode="External"/><Relationship Id="rId25" Type="http://schemas.openxmlformats.org/officeDocument/2006/relationships/hyperlink" Target="http://www.nhs.uk/Services/Trusts/Overview/DefaultView.aspx?id=89683" TargetMode="External"/><Relationship Id="rId2" Type="http://schemas.openxmlformats.org/officeDocument/2006/relationships/hyperlink" Target="http://www.nhs.uk/Services/Trusts/Overview/DefaultView.aspx?id=89713" TargetMode="External"/><Relationship Id="rId16" Type="http://schemas.openxmlformats.org/officeDocument/2006/relationships/hyperlink" Target="http://www.nhs.uk/Services/Trusts/Overview/DefaultView.aspx?id=89684" TargetMode="External"/><Relationship Id="rId20" Type="http://schemas.openxmlformats.org/officeDocument/2006/relationships/hyperlink" Target="http://www.nhs.uk/Services/Trusts/Overview/DefaultView.aspx?id=89722" TargetMode="External"/><Relationship Id="rId29" Type="http://schemas.openxmlformats.org/officeDocument/2006/relationships/hyperlink" Target="http://www.nhs.uk/Services/Trusts/Overview/DefaultView.aspx?id=89594" TargetMode="External"/><Relationship Id="rId1" Type="http://schemas.openxmlformats.org/officeDocument/2006/relationships/hyperlink" Target="http://www.nhs.uk/Services/Trusts/Overview/DefaultView.aspx?id=89609" TargetMode="External"/><Relationship Id="rId6" Type="http://schemas.openxmlformats.org/officeDocument/2006/relationships/hyperlink" Target="http://www.nhs.uk/Services/Trusts/Overview/DefaultView.aspx?id=89575" TargetMode="External"/><Relationship Id="rId11" Type="http://schemas.openxmlformats.org/officeDocument/2006/relationships/hyperlink" Target="http://www.nhs.uk/Services/Trusts/Overview/DefaultView.aspx?id=89734" TargetMode="External"/><Relationship Id="rId24" Type="http://schemas.openxmlformats.org/officeDocument/2006/relationships/hyperlink" Target="http://www.nhs.uk/Services/Trusts/Overview/DefaultView.aspx?id=89655" TargetMode="External"/><Relationship Id="rId5" Type="http://schemas.openxmlformats.org/officeDocument/2006/relationships/hyperlink" Target="http://www.nhs.uk/Services/Trusts/Overview/DefaultView.aspx?id=89821" TargetMode="External"/><Relationship Id="rId15" Type="http://schemas.openxmlformats.org/officeDocument/2006/relationships/hyperlink" Target="http://www.nhs.uk/Services/Trusts/Overview/DefaultView.aspx?id=89801" TargetMode="External"/><Relationship Id="rId23" Type="http://schemas.openxmlformats.org/officeDocument/2006/relationships/hyperlink" Target="http://www.nhs.uk/Services/Trusts/Overview/DefaultView.aspx?id=89721" TargetMode="External"/><Relationship Id="rId28" Type="http://schemas.openxmlformats.org/officeDocument/2006/relationships/hyperlink" Target="http://www.nhs.uk/Services/Trusts/Overview/DefaultView.aspx?id=89596" TargetMode="External"/><Relationship Id="rId10" Type="http://schemas.openxmlformats.org/officeDocument/2006/relationships/hyperlink" Target="http://www.nhs.uk/Services/Trusts/Overview/DefaultView.aspx?id=89723" TargetMode="External"/><Relationship Id="rId19" Type="http://schemas.openxmlformats.org/officeDocument/2006/relationships/hyperlink" Target="http://www.nhs.uk/Services/Trusts/Overview/DefaultView.aspx?id=89799" TargetMode="External"/><Relationship Id="rId4" Type="http://schemas.openxmlformats.org/officeDocument/2006/relationships/hyperlink" Target="http://www.nhs.uk/Services/Trusts/Overview/DefaultView.aspx?id=89637" TargetMode="External"/><Relationship Id="rId9" Type="http://schemas.openxmlformats.org/officeDocument/2006/relationships/hyperlink" Target="http://www.nhs.uk/Services/Trusts/Overview/DefaultView.aspx?id=89795" TargetMode="External"/><Relationship Id="rId14" Type="http://schemas.openxmlformats.org/officeDocument/2006/relationships/hyperlink" Target="http://www.nhs.uk/Services/Trusts/Overview/DefaultView.aspx?id=89654" TargetMode="External"/><Relationship Id="rId22" Type="http://schemas.openxmlformats.org/officeDocument/2006/relationships/hyperlink" Target="http://www.nhs.uk/Services/Trusts/Overview/DefaultView.aspx?id=89681" TargetMode="External"/><Relationship Id="rId27" Type="http://schemas.openxmlformats.org/officeDocument/2006/relationships/hyperlink" Target="http://www.nhs.uk/Services/Trusts/Overview/DefaultView.aspx?id=89689" TargetMode="External"/><Relationship Id="rId30" Type="http://schemas.openxmlformats.org/officeDocument/2006/relationships/hyperlink" Target="http://www.nhs.uk/Services/Trusts/Overview/DefaultView.aspx?id=8958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797" TargetMode="External"/><Relationship Id="rId3" Type="http://schemas.openxmlformats.org/officeDocument/2006/relationships/hyperlink" Target="http://www.nhs.uk/Services/Trusts/Overview/DefaultView.aspx?id=89575" TargetMode="External"/><Relationship Id="rId7" Type="http://schemas.openxmlformats.org/officeDocument/2006/relationships/hyperlink" Target="http://www.nhs.uk/Services/Trusts/Overview/DefaultView.aspx?id=89722" TargetMode="External"/><Relationship Id="rId2" Type="http://schemas.openxmlformats.org/officeDocument/2006/relationships/hyperlink" Target="http://www.nhs.uk/Services/Trusts/Overview/DefaultView.aspx?id=89637" TargetMode="External"/><Relationship Id="rId1" Type="http://schemas.openxmlformats.org/officeDocument/2006/relationships/hyperlink" Target="http://www.nhs.uk/Services/Trusts/Overview/DefaultView.aspx?id=89713" TargetMode="External"/><Relationship Id="rId6" Type="http://schemas.openxmlformats.org/officeDocument/2006/relationships/hyperlink" Target="http://www.nhs.uk/Services/Trusts/Overview/DefaultView.aspx?id=89802" TargetMode="External"/><Relationship Id="rId5" Type="http://schemas.openxmlformats.org/officeDocument/2006/relationships/hyperlink" Target="http://www.nhs.uk/Services/Trusts/Overview/DefaultView.aspx?id=89723" TargetMode="External"/><Relationship Id="rId4" Type="http://schemas.openxmlformats.org/officeDocument/2006/relationships/hyperlink" Target="http://www.nhs.uk/Services/Trusts/Overview/DefaultView.aspx?id=89724" TargetMode="External"/><Relationship Id="rId9" Type="http://schemas.openxmlformats.org/officeDocument/2006/relationships/hyperlink" Target="http://www.nhs.uk/Services/Trusts/Overview/DefaultView.aspx?id=8972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724" TargetMode="External"/><Relationship Id="rId13" Type="http://schemas.openxmlformats.org/officeDocument/2006/relationships/hyperlink" Target="http://www.nhs.uk/Services/Trusts/Overview/DefaultView.aspx?id=89802" TargetMode="External"/><Relationship Id="rId18" Type="http://schemas.openxmlformats.org/officeDocument/2006/relationships/hyperlink" Target="http://www.nhs.uk/Services/Trusts/Overview/DefaultView.aspx?id=89828" TargetMode="External"/><Relationship Id="rId26" Type="http://schemas.openxmlformats.org/officeDocument/2006/relationships/hyperlink" Target="http://www.nhs.uk/Services/Trusts/Overview/DefaultView.aspx?id=89667" TargetMode="External"/><Relationship Id="rId3" Type="http://schemas.openxmlformats.org/officeDocument/2006/relationships/hyperlink" Target="http://www.nhs.uk/Services/Trusts/Overview/DefaultView.aspx?id=89803" TargetMode="External"/><Relationship Id="rId21" Type="http://schemas.openxmlformats.org/officeDocument/2006/relationships/hyperlink" Target="http://www.nhs.uk/Services/Trusts/Overview/DefaultView.aspx?id=89797" TargetMode="External"/><Relationship Id="rId7" Type="http://schemas.openxmlformats.org/officeDocument/2006/relationships/hyperlink" Target="http://www.nhs.uk/Services/Trusts/Overview/DefaultView.aspx?id=89725" TargetMode="External"/><Relationship Id="rId12" Type="http://schemas.openxmlformats.org/officeDocument/2006/relationships/hyperlink" Target="http://www.nhs.uk/Services/Trusts/Overview/DefaultView.aspx?id=89798" TargetMode="External"/><Relationship Id="rId17" Type="http://schemas.openxmlformats.org/officeDocument/2006/relationships/hyperlink" Target="http://www.nhs.uk/Services/Trusts/Overview/DefaultView.aspx?id=89601" TargetMode="External"/><Relationship Id="rId25" Type="http://schemas.openxmlformats.org/officeDocument/2006/relationships/hyperlink" Target="http://www.nhs.uk/Services/Trusts/Overview/DefaultView.aspx?id=89683" TargetMode="External"/><Relationship Id="rId2" Type="http://schemas.openxmlformats.org/officeDocument/2006/relationships/hyperlink" Target="http://www.nhs.uk/Services/Trusts/Overview/DefaultView.aspx?id=89713" TargetMode="External"/><Relationship Id="rId16" Type="http://schemas.openxmlformats.org/officeDocument/2006/relationships/hyperlink" Target="http://www.nhs.uk/Services/Trusts/Overview/DefaultView.aspx?id=89684" TargetMode="External"/><Relationship Id="rId20" Type="http://schemas.openxmlformats.org/officeDocument/2006/relationships/hyperlink" Target="http://www.nhs.uk/Services/Trusts/Overview/DefaultView.aspx?id=89722" TargetMode="External"/><Relationship Id="rId29" Type="http://schemas.openxmlformats.org/officeDocument/2006/relationships/hyperlink" Target="http://www.nhs.uk/Services/Trusts/Overview/DefaultView.aspx?id=89594" TargetMode="External"/><Relationship Id="rId1" Type="http://schemas.openxmlformats.org/officeDocument/2006/relationships/hyperlink" Target="http://www.nhs.uk/Services/Trusts/Overview/DefaultView.aspx?id=89609" TargetMode="External"/><Relationship Id="rId6" Type="http://schemas.openxmlformats.org/officeDocument/2006/relationships/hyperlink" Target="http://www.nhs.uk/Services/Trusts/Overview/DefaultView.aspx?id=89575" TargetMode="External"/><Relationship Id="rId11" Type="http://schemas.openxmlformats.org/officeDocument/2006/relationships/hyperlink" Target="http://www.nhs.uk/Services/Trusts/Overview/DefaultView.aspx?id=89734" TargetMode="External"/><Relationship Id="rId24" Type="http://schemas.openxmlformats.org/officeDocument/2006/relationships/hyperlink" Target="http://www.nhs.uk/Services/Trusts/Overview/DefaultView.aspx?id=89655" TargetMode="External"/><Relationship Id="rId5" Type="http://schemas.openxmlformats.org/officeDocument/2006/relationships/hyperlink" Target="http://www.nhs.uk/Services/Trusts/Overview/DefaultView.aspx?id=89821" TargetMode="External"/><Relationship Id="rId15" Type="http://schemas.openxmlformats.org/officeDocument/2006/relationships/hyperlink" Target="http://www.nhs.uk/Services/Trusts/Overview/DefaultView.aspx?id=89801" TargetMode="External"/><Relationship Id="rId23" Type="http://schemas.openxmlformats.org/officeDocument/2006/relationships/hyperlink" Target="http://www.nhs.uk/Services/Trusts/Overview/DefaultView.aspx?id=89721" TargetMode="External"/><Relationship Id="rId28" Type="http://schemas.openxmlformats.org/officeDocument/2006/relationships/hyperlink" Target="http://www.nhs.uk/Services/Trusts/Overview/DefaultView.aspx?id=89596" TargetMode="External"/><Relationship Id="rId10" Type="http://schemas.openxmlformats.org/officeDocument/2006/relationships/hyperlink" Target="http://www.nhs.uk/Services/Trusts/Overview/DefaultView.aspx?id=89723" TargetMode="External"/><Relationship Id="rId19" Type="http://schemas.openxmlformats.org/officeDocument/2006/relationships/hyperlink" Target="http://www.nhs.uk/Services/Trusts/Overview/DefaultView.aspx?id=89799" TargetMode="External"/><Relationship Id="rId4" Type="http://schemas.openxmlformats.org/officeDocument/2006/relationships/hyperlink" Target="http://www.nhs.uk/Services/Trusts/Overview/DefaultView.aspx?id=89637" TargetMode="External"/><Relationship Id="rId9" Type="http://schemas.openxmlformats.org/officeDocument/2006/relationships/hyperlink" Target="http://www.nhs.uk/Services/Trusts/Overview/DefaultView.aspx?id=89795" TargetMode="External"/><Relationship Id="rId14" Type="http://schemas.openxmlformats.org/officeDocument/2006/relationships/hyperlink" Target="http://www.nhs.uk/Services/Trusts/Overview/DefaultView.aspx?id=89654" TargetMode="External"/><Relationship Id="rId22" Type="http://schemas.openxmlformats.org/officeDocument/2006/relationships/hyperlink" Target="http://www.nhs.uk/Services/Trusts/Overview/DefaultView.aspx?id=89681" TargetMode="External"/><Relationship Id="rId27" Type="http://schemas.openxmlformats.org/officeDocument/2006/relationships/hyperlink" Target="http://www.nhs.uk/Services/Trusts/Overview/DefaultView.aspx?id=89689" TargetMode="External"/><Relationship Id="rId30" Type="http://schemas.openxmlformats.org/officeDocument/2006/relationships/hyperlink" Target="http://www.nhs.uk/Services/Trusts/Overview/DefaultView.aspx?id=8958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724" TargetMode="External"/><Relationship Id="rId13" Type="http://schemas.openxmlformats.org/officeDocument/2006/relationships/hyperlink" Target="http://www.nhs.uk/Services/Trusts/Overview/DefaultView.aspx?id=89802" TargetMode="External"/><Relationship Id="rId18" Type="http://schemas.openxmlformats.org/officeDocument/2006/relationships/hyperlink" Target="http://www.nhs.uk/Services/Trusts/Overview/DefaultView.aspx?id=89828" TargetMode="External"/><Relationship Id="rId26" Type="http://schemas.openxmlformats.org/officeDocument/2006/relationships/hyperlink" Target="http://www.nhs.uk/Services/Trusts/Overview/DefaultView.aspx?id=89667" TargetMode="External"/><Relationship Id="rId3" Type="http://schemas.openxmlformats.org/officeDocument/2006/relationships/hyperlink" Target="http://www.nhs.uk/Services/Trusts/Overview/DefaultView.aspx?id=89803" TargetMode="External"/><Relationship Id="rId21" Type="http://schemas.openxmlformats.org/officeDocument/2006/relationships/hyperlink" Target="http://www.nhs.uk/Services/Trusts/Overview/DefaultView.aspx?id=89797" TargetMode="External"/><Relationship Id="rId7" Type="http://schemas.openxmlformats.org/officeDocument/2006/relationships/hyperlink" Target="http://www.nhs.uk/Services/Trusts/Overview/DefaultView.aspx?id=89725" TargetMode="External"/><Relationship Id="rId12" Type="http://schemas.openxmlformats.org/officeDocument/2006/relationships/hyperlink" Target="http://www.nhs.uk/Services/Trusts/Overview/DefaultView.aspx?id=89798" TargetMode="External"/><Relationship Id="rId17" Type="http://schemas.openxmlformats.org/officeDocument/2006/relationships/hyperlink" Target="http://www.nhs.uk/Services/Trusts/Overview/DefaultView.aspx?id=89601" TargetMode="External"/><Relationship Id="rId25" Type="http://schemas.openxmlformats.org/officeDocument/2006/relationships/hyperlink" Target="http://www.nhs.uk/Services/Trusts/Overview/DefaultView.aspx?id=89683" TargetMode="External"/><Relationship Id="rId2" Type="http://schemas.openxmlformats.org/officeDocument/2006/relationships/hyperlink" Target="http://www.nhs.uk/Services/Trusts/Overview/DefaultView.aspx?id=89713" TargetMode="External"/><Relationship Id="rId16" Type="http://schemas.openxmlformats.org/officeDocument/2006/relationships/hyperlink" Target="http://www.nhs.uk/Services/Trusts/Overview/DefaultView.aspx?id=89684" TargetMode="External"/><Relationship Id="rId20" Type="http://schemas.openxmlformats.org/officeDocument/2006/relationships/hyperlink" Target="http://www.nhs.uk/Services/Trusts/Overview/DefaultView.aspx?id=89722" TargetMode="External"/><Relationship Id="rId29" Type="http://schemas.openxmlformats.org/officeDocument/2006/relationships/hyperlink" Target="http://www.nhs.uk/Services/Trusts/Overview/DefaultView.aspx?id=89594" TargetMode="External"/><Relationship Id="rId1" Type="http://schemas.openxmlformats.org/officeDocument/2006/relationships/hyperlink" Target="http://www.nhs.uk/Services/Trusts/Overview/DefaultView.aspx?id=89609" TargetMode="External"/><Relationship Id="rId6" Type="http://schemas.openxmlformats.org/officeDocument/2006/relationships/hyperlink" Target="http://www.nhs.uk/Services/Trusts/Overview/DefaultView.aspx?id=89575" TargetMode="External"/><Relationship Id="rId11" Type="http://schemas.openxmlformats.org/officeDocument/2006/relationships/hyperlink" Target="http://www.nhs.uk/Services/Trusts/Overview/DefaultView.aspx?id=89734" TargetMode="External"/><Relationship Id="rId24" Type="http://schemas.openxmlformats.org/officeDocument/2006/relationships/hyperlink" Target="http://www.nhs.uk/Services/Trusts/Overview/DefaultView.aspx?id=89655" TargetMode="External"/><Relationship Id="rId5" Type="http://schemas.openxmlformats.org/officeDocument/2006/relationships/hyperlink" Target="http://www.nhs.uk/Services/Trusts/Overview/DefaultView.aspx?id=89821" TargetMode="External"/><Relationship Id="rId15" Type="http://schemas.openxmlformats.org/officeDocument/2006/relationships/hyperlink" Target="http://www.nhs.uk/Services/Trusts/Overview/DefaultView.aspx?id=89801" TargetMode="External"/><Relationship Id="rId23" Type="http://schemas.openxmlformats.org/officeDocument/2006/relationships/hyperlink" Target="http://www.nhs.uk/Services/Trusts/Overview/DefaultView.aspx?id=89721" TargetMode="External"/><Relationship Id="rId28" Type="http://schemas.openxmlformats.org/officeDocument/2006/relationships/hyperlink" Target="http://www.nhs.uk/Services/Trusts/Overview/DefaultView.aspx?id=89596" TargetMode="External"/><Relationship Id="rId10" Type="http://schemas.openxmlformats.org/officeDocument/2006/relationships/hyperlink" Target="http://www.nhs.uk/Services/Trusts/Overview/DefaultView.aspx?id=89723" TargetMode="External"/><Relationship Id="rId19" Type="http://schemas.openxmlformats.org/officeDocument/2006/relationships/hyperlink" Target="http://www.nhs.uk/Services/Trusts/Overview/DefaultView.aspx?id=89799" TargetMode="External"/><Relationship Id="rId4" Type="http://schemas.openxmlformats.org/officeDocument/2006/relationships/hyperlink" Target="http://www.nhs.uk/Services/Trusts/Overview/DefaultView.aspx?id=89637" TargetMode="External"/><Relationship Id="rId9" Type="http://schemas.openxmlformats.org/officeDocument/2006/relationships/hyperlink" Target="http://www.nhs.uk/Services/Trusts/Overview/DefaultView.aspx?id=89795" TargetMode="External"/><Relationship Id="rId14" Type="http://schemas.openxmlformats.org/officeDocument/2006/relationships/hyperlink" Target="http://www.nhs.uk/Services/Trusts/Overview/DefaultView.aspx?id=89654" TargetMode="External"/><Relationship Id="rId22" Type="http://schemas.openxmlformats.org/officeDocument/2006/relationships/hyperlink" Target="http://www.nhs.uk/Services/Trusts/Overview/DefaultView.aspx?id=89681" TargetMode="External"/><Relationship Id="rId27" Type="http://schemas.openxmlformats.org/officeDocument/2006/relationships/hyperlink" Target="http://www.nhs.uk/Services/Trusts/Overview/DefaultView.aspx?id=89689" TargetMode="External"/><Relationship Id="rId30" Type="http://schemas.openxmlformats.org/officeDocument/2006/relationships/hyperlink" Target="http://www.nhs.uk/Services/Trusts/Overview/DefaultView.aspx?id=8958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Services/Trusts/Overview/DefaultView.aspx?id=89654" TargetMode="External"/><Relationship Id="rId13" Type="http://schemas.openxmlformats.org/officeDocument/2006/relationships/hyperlink" Target="http://www.nhs.uk/Services/Trusts/Overview/DefaultView.aspx?id=89667" TargetMode="External"/><Relationship Id="rId3" Type="http://schemas.openxmlformats.org/officeDocument/2006/relationships/hyperlink" Target="http://www.nhs.uk/Services/Trusts/Overview/DefaultView.aspx?id=89821" TargetMode="External"/><Relationship Id="rId7" Type="http://schemas.openxmlformats.org/officeDocument/2006/relationships/hyperlink" Target="http://www.nhs.uk/Services/Trusts/Overview/DefaultView.aspx?id=89802" TargetMode="External"/><Relationship Id="rId12" Type="http://schemas.openxmlformats.org/officeDocument/2006/relationships/hyperlink" Target="http://www.nhs.uk/Services/Trusts/Overview/DefaultView.aspx?id=89655" TargetMode="External"/><Relationship Id="rId2" Type="http://schemas.openxmlformats.org/officeDocument/2006/relationships/hyperlink" Target="http://www.nhs.uk/Services/Trusts/Overview/DefaultView.aspx?id=89637" TargetMode="External"/><Relationship Id="rId16" Type="http://schemas.openxmlformats.org/officeDocument/2006/relationships/hyperlink" Target="http://www.nhs.uk/Services/Trusts/Overview/DefaultView.aspx?id=89587" TargetMode="External"/><Relationship Id="rId1" Type="http://schemas.openxmlformats.org/officeDocument/2006/relationships/hyperlink" Target="http://www.nhs.uk/Services/Trusts/Overview/DefaultView.aspx?id=89803" TargetMode="External"/><Relationship Id="rId6" Type="http://schemas.openxmlformats.org/officeDocument/2006/relationships/hyperlink" Target="http://www.nhs.uk/Services/Trusts/Overview/DefaultView.aspx?id=89723" TargetMode="External"/><Relationship Id="rId11" Type="http://schemas.openxmlformats.org/officeDocument/2006/relationships/hyperlink" Target="http://www.nhs.uk/Services/Trusts/Overview/DefaultView.aspx?id=89721" TargetMode="External"/><Relationship Id="rId5" Type="http://schemas.openxmlformats.org/officeDocument/2006/relationships/hyperlink" Target="http://www.nhs.uk/Services/Trusts/Overview/DefaultView.aspx?id=89795" TargetMode="External"/><Relationship Id="rId15" Type="http://schemas.openxmlformats.org/officeDocument/2006/relationships/hyperlink" Target="http://www.nhs.uk/Services/Trusts/Overview/DefaultView.aspx?id=89594" TargetMode="External"/><Relationship Id="rId10" Type="http://schemas.openxmlformats.org/officeDocument/2006/relationships/hyperlink" Target="http://www.nhs.uk/Services/Trusts/Overview/DefaultView.aspx?id=89601" TargetMode="External"/><Relationship Id="rId4" Type="http://schemas.openxmlformats.org/officeDocument/2006/relationships/hyperlink" Target="http://www.nhs.uk/Services/Trusts/Overview/DefaultView.aspx?id=89725" TargetMode="External"/><Relationship Id="rId9" Type="http://schemas.openxmlformats.org/officeDocument/2006/relationships/hyperlink" Target="http://www.nhs.uk/Services/Trusts/Overview/DefaultView.aspx?id=89801" TargetMode="External"/><Relationship Id="rId14" Type="http://schemas.openxmlformats.org/officeDocument/2006/relationships/hyperlink" Target="http://www.nhs.uk/Services/Trusts/Overview/DefaultView.aspx?id=89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B2" sqref="B2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.7109375" customWidth="1"/>
    <col min="4" max="5" width="9" customWidth="1"/>
    <col min="6" max="6" width="10.7109375" customWidth="1"/>
    <col min="7" max="7" width="1.7109375" customWidth="1"/>
    <col min="8" max="9" width="9" customWidth="1"/>
    <col min="10" max="10" width="10.7109375" customWidth="1"/>
    <col min="11" max="11" width="1.7109375" customWidth="1"/>
    <col min="12" max="12" width="25.28515625" customWidth="1"/>
    <col min="13" max="13" width="1.7109375" customWidth="1"/>
  </cols>
  <sheetData>
    <row r="1" spans="1:13" ht="26.25" x14ac:dyDescent="0.4">
      <c r="A1" s="1" t="s">
        <v>0</v>
      </c>
    </row>
    <row r="2" spans="1:13" ht="15.75" x14ac:dyDescent="0.25">
      <c r="A2" s="58" t="s">
        <v>146</v>
      </c>
    </row>
    <row r="4" spans="1:13" x14ac:dyDescent="0.25">
      <c r="A4" s="20"/>
      <c r="B4" s="20"/>
      <c r="C4" s="20"/>
      <c r="D4" s="61" t="s">
        <v>1</v>
      </c>
      <c r="E4" s="62"/>
      <c r="F4" s="63"/>
      <c r="G4" s="20"/>
      <c r="H4" s="64" t="s">
        <v>2</v>
      </c>
      <c r="I4" s="65"/>
      <c r="J4" s="66"/>
      <c r="K4" s="20"/>
      <c r="L4" s="47" t="s">
        <v>143</v>
      </c>
      <c r="M4" s="20"/>
    </row>
    <row r="5" spans="1:13" ht="28.9" customHeight="1" x14ac:dyDescent="0.25">
      <c r="A5" s="18" t="s">
        <v>3</v>
      </c>
      <c r="B5" s="18" t="s">
        <v>4</v>
      </c>
      <c r="C5" s="18"/>
      <c r="D5" s="19" t="s">
        <v>142</v>
      </c>
      <c r="E5" s="19" t="s">
        <v>145</v>
      </c>
      <c r="F5" s="19" t="s">
        <v>147</v>
      </c>
      <c r="G5" s="18"/>
      <c r="H5" s="19" t="s">
        <v>142</v>
      </c>
      <c r="I5" s="19" t="s">
        <v>145</v>
      </c>
      <c r="J5" s="19" t="s">
        <v>147</v>
      </c>
      <c r="K5" s="18"/>
      <c r="L5" s="48" t="s">
        <v>144</v>
      </c>
      <c r="M5" s="18"/>
    </row>
    <row r="6" spans="1:13" x14ac:dyDescent="0.25">
      <c r="A6" s="2" t="s">
        <v>5</v>
      </c>
      <c r="B6" s="2" t="s">
        <v>6</v>
      </c>
      <c r="C6" s="18"/>
      <c r="D6" s="6">
        <v>201.9</v>
      </c>
      <c r="E6" s="6">
        <v>19.8</v>
      </c>
      <c r="F6" s="17">
        <f t="shared" ref="F6:F37" si="0">E6/D6</f>
        <v>9.8068350668647844E-2</v>
      </c>
      <c r="G6" s="18"/>
      <c r="H6" s="5">
        <v>207.2</v>
      </c>
      <c r="I6" s="30">
        <v>20.2</v>
      </c>
      <c r="J6" s="43">
        <f t="shared" ref="J6:J37" si="1">I6/H6</f>
        <v>9.749034749034749E-2</v>
      </c>
      <c r="K6" s="18"/>
      <c r="L6" s="46">
        <f t="shared" ref="L6:L37" si="2">J6-F6</f>
        <v>-5.7800317830035419E-4</v>
      </c>
      <c r="M6" s="18"/>
    </row>
    <row r="7" spans="1:13" x14ac:dyDescent="0.25">
      <c r="A7" s="2" t="s">
        <v>7</v>
      </c>
      <c r="B7" s="2" t="s">
        <v>8</v>
      </c>
      <c r="C7" s="18"/>
      <c r="D7" s="6">
        <v>141.69999999999999</v>
      </c>
      <c r="E7" s="6">
        <v>12</v>
      </c>
      <c r="F7" s="17">
        <f t="shared" si="0"/>
        <v>8.4685956245589278E-2</v>
      </c>
      <c r="G7" s="18"/>
      <c r="H7" s="6">
        <v>161.6</v>
      </c>
      <c r="I7" s="31">
        <v>13</v>
      </c>
      <c r="J7" s="17">
        <f t="shared" si="1"/>
        <v>8.0445544554455448E-2</v>
      </c>
      <c r="K7" s="18"/>
      <c r="L7" s="49">
        <f t="shared" si="2"/>
        <v>-4.2404116911338302E-3</v>
      </c>
      <c r="M7" s="18"/>
    </row>
    <row r="8" spans="1:13" x14ac:dyDescent="0.25">
      <c r="A8" s="2" t="s">
        <v>7</v>
      </c>
      <c r="B8" s="2" t="s">
        <v>9</v>
      </c>
      <c r="C8" s="18"/>
      <c r="D8" s="6">
        <v>224.85</v>
      </c>
      <c r="E8" s="6">
        <v>29.36</v>
      </c>
      <c r="F8" s="17">
        <f t="shared" si="0"/>
        <v>0.13057593951523239</v>
      </c>
      <c r="G8" s="18"/>
      <c r="H8" s="6">
        <v>257.74</v>
      </c>
      <c r="I8" s="31">
        <v>31.48</v>
      </c>
      <c r="J8" s="43">
        <f t="shared" si="1"/>
        <v>0.12213858927601459</v>
      </c>
      <c r="K8" s="18"/>
      <c r="L8" s="46">
        <f t="shared" si="2"/>
        <v>-8.4373502392177946E-3</v>
      </c>
      <c r="M8" s="18"/>
    </row>
    <row r="9" spans="1:13" x14ac:dyDescent="0.25">
      <c r="A9" s="2" t="s">
        <v>10</v>
      </c>
      <c r="B9" s="2" t="s">
        <v>11</v>
      </c>
      <c r="C9" s="18"/>
      <c r="D9" s="7">
        <v>289.10000000000002</v>
      </c>
      <c r="E9" s="7">
        <v>29.6</v>
      </c>
      <c r="F9" s="17">
        <f t="shared" si="0"/>
        <v>0.10238671739882393</v>
      </c>
      <c r="G9" s="18"/>
      <c r="H9" s="7">
        <v>295.89999999999998</v>
      </c>
      <c r="I9" s="32">
        <v>30.3</v>
      </c>
      <c r="J9" s="43">
        <f t="shared" si="1"/>
        <v>0.10239945927678271</v>
      </c>
      <c r="K9" s="18"/>
      <c r="L9" s="46">
        <f t="shared" si="2"/>
        <v>1.2741877958771797E-5</v>
      </c>
      <c r="M9" s="18"/>
    </row>
    <row r="10" spans="1:13" x14ac:dyDescent="0.25">
      <c r="A10" s="2" t="s">
        <v>10</v>
      </c>
      <c r="B10" s="2" t="s">
        <v>12</v>
      </c>
      <c r="C10" s="18"/>
      <c r="D10" s="6">
        <v>445.94600000000003</v>
      </c>
      <c r="E10" s="6">
        <v>37.814</v>
      </c>
      <c r="F10" s="17">
        <f t="shared" si="0"/>
        <v>8.4795020024846054E-2</v>
      </c>
      <c r="G10" s="18"/>
      <c r="H10" s="6">
        <v>462.58300000000003</v>
      </c>
      <c r="I10" s="31">
        <v>39.354999999999997</v>
      </c>
      <c r="J10" s="43">
        <f t="shared" si="1"/>
        <v>8.5076624086920599E-2</v>
      </c>
      <c r="K10" s="18"/>
      <c r="L10" s="46">
        <f t="shared" si="2"/>
        <v>2.8160406207454469E-4</v>
      </c>
      <c r="M10" s="18"/>
    </row>
    <row r="11" spans="1:13" x14ac:dyDescent="0.25">
      <c r="A11" s="2" t="s">
        <v>5</v>
      </c>
      <c r="B11" s="2" t="s">
        <v>13</v>
      </c>
      <c r="C11" s="18"/>
      <c r="D11" s="13">
        <v>405</v>
      </c>
      <c r="E11" s="13">
        <v>32</v>
      </c>
      <c r="F11" s="17">
        <f t="shared" si="0"/>
        <v>7.9012345679012344E-2</v>
      </c>
      <c r="G11" s="18"/>
      <c r="H11" s="8">
        <v>408</v>
      </c>
      <c r="I11" s="33">
        <v>33</v>
      </c>
      <c r="J11" s="43">
        <f t="shared" si="1"/>
        <v>8.0882352941176475E-2</v>
      </c>
      <c r="K11" s="18"/>
      <c r="L11" s="46">
        <f t="shared" si="2"/>
        <v>1.8700072621641306E-3</v>
      </c>
      <c r="M11" s="18"/>
    </row>
    <row r="12" spans="1:13" x14ac:dyDescent="0.25">
      <c r="A12" s="2" t="s">
        <v>10</v>
      </c>
      <c r="B12" s="2" t="s">
        <v>17</v>
      </c>
      <c r="C12" s="18"/>
      <c r="D12" s="6">
        <v>287.12</v>
      </c>
      <c r="E12" s="6">
        <v>29.068000000000001</v>
      </c>
      <c r="F12" s="17">
        <f t="shared" si="0"/>
        <v>0.10123989969350794</v>
      </c>
      <c r="G12" s="18"/>
      <c r="H12" s="6">
        <v>298.52</v>
      </c>
      <c r="I12" s="31">
        <v>30.183</v>
      </c>
      <c r="J12" s="43">
        <f t="shared" si="1"/>
        <v>0.10110880343025594</v>
      </c>
      <c r="K12" s="18"/>
      <c r="L12" s="46">
        <f t="shared" si="2"/>
        <v>-1.3109626325200074E-4</v>
      </c>
      <c r="M12" s="18"/>
    </row>
    <row r="13" spans="1:13" x14ac:dyDescent="0.25">
      <c r="A13" s="2" t="s">
        <v>18</v>
      </c>
      <c r="B13" s="2" t="s">
        <v>19</v>
      </c>
      <c r="C13" s="18"/>
      <c r="D13" s="6">
        <v>972.53399999999999</v>
      </c>
      <c r="E13" s="6">
        <v>74.930999999999997</v>
      </c>
      <c r="F13" s="17">
        <f t="shared" si="0"/>
        <v>7.704717778504401E-2</v>
      </c>
      <c r="G13" s="18"/>
      <c r="H13" s="6">
        <v>1005.561</v>
      </c>
      <c r="I13" s="31">
        <v>83.370999999999995</v>
      </c>
      <c r="J13" s="43">
        <f t="shared" si="1"/>
        <v>8.2909937835695682E-2</v>
      </c>
      <c r="K13" s="18"/>
      <c r="L13" s="46">
        <f t="shared" si="2"/>
        <v>5.8627600506516719E-3</v>
      </c>
      <c r="M13" s="18"/>
    </row>
    <row r="14" spans="1:13" x14ac:dyDescent="0.25">
      <c r="A14" s="2" t="s">
        <v>18</v>
      </c>
      <c r="B14" s="2" t="s">
        <v>20</v>
      </c>
      <c r="C14" s="18"/>
      <c r="D14" s="6">
        <v>375.41</v>
      </c>
      <c r="E14" s="6">
        <v>42.05</v>
      </c>
      <c r="F14" s="17">
        <f t="shared" si="0"/>
        <v>0.11201086811752482</v>
      </c>
      <c r="G14" s="18"/>
      <c r="H14" s="6">
        <v>387.84</v>
      </c>
      <c r="I14" s="31">
        <v>45.06</v>
      </c>
      <c r="J14" s="43">
        <f t="shared" si="1"/>
        <v>0.11618193069306933</v>
      </c>
      <c r="K14" s="18"/>
      <c r="L14" s="46">
        <f t="shared" si="2"/>
        <v>4.1710625755445041E-3</v>
      </c>
      <c r="M14" s="18"/>
    </row>
    <row r="15" spans="1:13" x14ac:dyDescent="0.25">
      <c r="A15" s="2" t="s">
        <v>21</v>
      </c>
      <c r="B15" s="2" t="s">
        <v>22</v>
      </c>
      <c r="C15" s="18"/>
      <c r="D15" s="12">
        <v>434.33</v>
      </c>
      <c r="E15" s="12">
        <v>32.68</v>
      </c>
      <c r="F15" s="17">
        <f t="shared" si="0"/>
        <v>7.5242327262680458E-2</v>
      </c>
      <c r="G15" s="18"/>
      <c r="H15" s="14">
        <v>381.44900000000001</v>
      </c>
      <c r="I15" s="39">
        <v>30.704000000000001</v>
      </c>
      <c r="J15" s="43">
        <f t="shared" si="1"/>
        <v>8.0493067225238496E-2</v>
      </c>
      <c r="K15" s="18"/>
      <c r="L15" s="46">
        <f t="shared" si="2"/>
        <v>5.2507399625580375E-3</v>
      </c>
      <c r="M15" s="18"/>
    </row>
    <row r="16" spans="1:13" x14ac:dyDescent="0.25">
      <c r="A16" s="2" t="s">
        <v>5</v>
      </c>
      <c r="B16" s="2" t="s">
        <v>23</v>
      </c>
      <c r="C16" s="18"/>
      <c r="D16" s="10">
        <v>142.59</v>
      </c>
      <c r="E16" s="10">
        <v>11.98</v>
      </c>
      <c r="F16" s="17">
        <f t="shared" si="0"/>
        <v>8.4017111999438954E-2</v>
      </c>
      <c r="G16" s="18"/>
      <c r="H16" s="10">
        <v>37.380000000000003</v>
      </c>
      <c r="I16" s="35">
        <v>3.3</v>
      </c>
      <c r="J16" s="43">
        <f t="shared" si="1"/>
        <v>8.8282504012841087E-2</v>
      </c>
      <c r="K16" s="18"/>
      <c r="L16" s="46">
        <f t="shared" si="2"/>
        <v>4.2653920134021334E-3</v>
      </c>
      <c r="M16" s="18"/>
    </row>
    <row r="17" spans="1:13" x14ac:dyDescent="0.25">
      <c r="A17" s="2" t="s">
        <v>5</v>
      </c>
      <c r="B17" s="2" t="s">
        <v>24</v>
      </c>
      <c r="C17" s="18"/>
      <c r="D17" s="9">
        <v>477.02</v>
      </c>
      <c r="E17" s="9">
        <v>41.59</v>
      </c>
      <c r="F17" s="17">
        <f t="shared" si="0"/>
        <v>8.7187120036895743E-2</v>
      </c>
      <c r="G17" s="18"/>
      <c r="H17" s="9">
        <v>122.05</v>
      </c>
      <c r="I17" s="34">
        <v>10.87</v>
      </c>
      <c r="J17" s="43">
        <f t="shared" si="1"/>
        <v>8.9061859893486278E-2</v>
      </c>
      <c r="K17" s="18"/>
      <c r="L17" s="46">
        <f t="shared" si="2"/>
        <v>1.8747398565905349E-3</v>
      </c>
      <c r="M17" s="18"/>
    </row>
    <row r="18" spans="1:13" x14ac:dyDescent="0.25">
      <c r="A18" s="2" t="s">
        <v>7</v>
      </c>
      <c r="B18" s="2" t="s">
        <v>25</v>
      </c>
      <c r="C18" s="18"/>
      <c r="D18" s="11">
        <v>361</v>
      </c>
      <c r="E18" s="11">
        <v>48</v>
      </c>
      <c r="F18" s="17">
        <f t="shared" si="0"/>
        <v>0.1329639889196676</v>
      </c>
      <c r="G18" s="18"/>
      <c r="H18" s="11">
        <v>122</v>
      </c>
      <c r="I18" s="36">
        <v>17</v>
      </c>
      <c r="J18" s="43">
        <f t="shared" si="1"/>
        <v>0.13934426229508196</v>
      </c>
      <c r="K18" s="18"/>
      <c r="L18" s="46">
        <f t="shared" si="2"/>
        <v>6.3802733754143581E-3</v>
      </c>
      <c r="M18" s="18"/>
    </row>
    <row r="19" spans="1:13" x14ac:dyDescent="0.25">
      <c r="A19" s="2" t="s">
        <v>16</v>
      </c>
      <c r="B19" s="2" t="s">
        <v>26</v>
      </c>
      <c r="C19" s="18"/>
      <c r="D19" s="6">
        <v>559.4</v>
      </c>
      <c r="E19" s="6">
        <v>71</v>
      </c>
      <c r="F19" s="17">
        <f t="shared" si="0"/>
        <v>0.12692170182338219</v>
      </c>
      <c r="G19" s="18"/>
      <c r="H19" s="6">
        <v>577.4</v>
      </c>
      <c r="I19" s="31">
        <v>71.599999999999994</v>
      </c>
      <c r="J19" s="43">
        <f t="shared" si="1"/>
        <v>0.12400415656390716</v>
      </c>
      <c r="K19" s="18"/>
      <c r="L19" s="46">
        <f t="shared" si="2"/>
        <v>-2.9175452594750323E-3</v>
      </c>
      <c r="M19" s="18"/>
    </row>
    <row r="20" spans="1:13" x14ac:dyDescent="0.25">
      <c r="A20" s="2" t="s">
        <v>10</v>
      </c>
      <c r="B20" s="2" t="s">
        <v>27</v>
      </c>
      <c r="C20" s="18"/>
      <c r="D20" s="6">
        <v>414.13299999999998</v>
      </c>
      <c r="E20" s="6">
        <v>41.66</v>
      </c>
      <c r="F20" s="17">
        <f t="shared" si="0"/>
        <v>0.1005957023468306</v>
      </c>
      <c r="G20" s="18"/>
      <c r="H20" s="6">
        <v>429.08199999999999</v>
      </c>
      <c r="I20" s="6">
        <v>42.62</v>
      </c>
      <c r="J20" s="43">
        <f t="shared" si="1"/>
        <v>9.9328333512009356E-2</v>
      </c>
      <c r="K20" s="18"/>
      <c r="L20" s="46">
        <f t="shared" si="2"/>
        <v>-1.2673688348212447E-3</v>
      </c>
      <c r="M20" s="18"/>
    </row>
    <row r="21" spans="1:13" x14ac:dyDescent="0.25">
      <c r="A21" s="2" t="s">
        <v>21</v>
      </c>
      <c r="B21" s="2" t="s">
        <v>28</v>
      </c>
      <c r="C21" s="18"/>
      <c r="D21" s="6">
        <v>243.91</v>
      </c>
      <c r="E21" s="6">
        <v>22.37</v>
      </c>
      <c r="F21" s="17">
        <f t="shared" si="0"/>
        <v>9.1714156861137305E-2</v>
      </c>
      <c r="G21" s="18"/>
      <c r="H21" s="6">
        <v>279.08999999999997</v>
      </c>
      <c r="I21" s="31">
        <v>25.92</v>
      </c>
      <c r="J21" s="43">
        <f t="shared" si="1"/>
        <v>9.2873266688165118E-2</v>
      </c>
      <c r="K21" s="18"/>
      <c r="L21" s="46">
        <f t="shared" si="2"/>
        <v>1.1591098270278127E-3</v>
      </c>
      <c r="M21" s="18"/>
    </row>
    <row r="22" spans="1:13" x14ac:dyDescent="0.25">
      <c r="A22" s="2" t="s">
        <v>5</v>
      </c>
      <c r="B22" s="2" t="s">
        <v>29</v>
      </c>
      <c r="C22" s="18"/>
      <c r="D22" s="6">
        <v>307.39999999999998</v>
      </c>
      <c r="E22" s="6">
        <v>25.5</v>
      </c>
      <c r="F22" s="17">
        <f t="shared" si="0"/>
        <v>8.2953806115810019E-2</v>
      </c>
      <c r="G22" s="18"/>
      <c r="H22" s="6">
        <v>315.89999999999998</v>
      </c>
      <c r="I22" s="31">
        <v>25.8</v>
      </c>
      <c r="J22" s="43">
        <f t="shared" si="1"/>
        <v>8.1671415004748352E-2</v>
      </c>
      <c r="K22" s="18"/>
      <c r="L22" s="46">
        <f t="shared" si="2"/>
        <v>-1.2823911110616676E-3</v>
      </c>
      <c r="M22" s="18"/>
    </row>
    <row r="23" spans="1:13" x14ac:dyDescent="0.25">
      <c r="A23" s="2" t="s">
        <v>14</v>
      </c>
      <c r="B23" s="2" t="s">
        <v>30</v>
      </c>
      <c r="C23" s="18"/>
      <c r="D23" s="13">
        <v>979.21299999999997</v>
      </c>
      <c r="E23" s="13">
        <v>79.39</v>
      </c>
      <c r="F23" s="17">
        <f t="shared" si="0"/>
        <v>8.1075312521381976E-2</v>
      </c>
      <c r="G23" s="18"/>
      <c r="H23" s="8">
        <v>1008.775</v>
      </c>
      <c r="I23" s="33">
        <v>80.709999999999994</v>
      </c>
      <c r="J23" s="43">
        <f t="shared" si="1"/>
        <v>8.0007930410646577E-2</v>
      </c>
      <c r="K23" s="18"/>
      <c r="L23" s="46">
        <f t="shared" si="2"/>
        <v>-1.0673821107353987E-3</v>
      </c>
      <c r="M23" s="18"/>
    </row>
    <row r="24" spans="1:13" x14ac:dyDescent="0.25">
      <c r="A24" s="2" t="s">
        <v>10</v>
      </c>
      <c r="B24" s="2" t="s">
        <v>31</v>
      </c>
      <c r="C24" s="18"/>
      <c r="D24" s="6">
        <v>361.2</v>
      </c>
      <c r="E24" s="6">
        <v>50.34</v>
      </c>
      <c r="F24" s="17">
        <f t="shared" si="0"/>
        <v>0.1393687707641196</v>
      </c>
      <c r="G24" s="18"/>
      <c r="H24" s="6">
        <v>362.42</v>
      </c>
      <c r="I24" s="31">
        <v>50.64</v>
      </c>
      <c r="J24" s="43">
        <f t="shared" si="1"/>
        <v>0.13972738811323879</v>
      </c>
      <c r="K24" s="18"/>
      <c r="L24" s="46">
        <f t="shared" si="2"/>
        <v>3.5861734911918353E-4</v>
      </c>
      <c r="M24" s="18"/>
    </row>
    <row r="25" spans="1:13" x14ac:dyDescent="0.25">
      <c r="A25" s="2" t="s">
        <v>7</v>
      </c>
      <c r="B25" s="2" t="s">
        <v>32</v>
      </c>
      <c r="C25" s="18"/>
      <c r="D25" s="6">
        <v>253.4</v>
      </c>
      <c r="E25" s="6">
        <v>25.6</v>
      </c>
      <c r="F25" s="17">
        <f t="shared" si="0"/>
        <v>0.10102604577742699</v>
      </c>
      <c r="G25" s="18"/>
      <c r="H25" s="6">
        <v>289.95</v>
      </c>
      <c r="I25" s="31">
        <v>27.07</v>
      </c>
      <c r="J25" s="17">
        <f t="shared" si="1"/>
        <v>9.3360924297292647E-2</v>
      </c>
      <c r="K25" s="18"/>
      <c r="L25" s="49">
        <f t="shared" si="2"/>
        <v>-7.6651214801343459E-3</v>
      </c>
      <c r="M25" s="18"/>
    </row>
    <row r="26" spans="1:13" x14ac:dyDescent="0.25">
      <c r="A26" s="2" t="s">
        <v>21</v>
      </c>
      <c r="B26" s="2" t="s">
        <v>33</v>
      </c>
      <c r="C26" s="18"/>
      <c r="D26" s="12">
        <v>256.74</v>
      </c>
      <c r="E26" s="12">
        <v>43.41</v>
      </c>
      <c r="F26" s="17">
        <f t="shared" si="0"/>
        <v>0.16908156111240943</v>
      </c>
      <c r="G26" s="18"/>
      <c r="H26" s="12">
        <v>289.45999999999998</v>
      </c>
      <c r="I26" s="12">
        <v>43.76</v>
      </c>
      <c r="J26" s="43">
        <f t="shared" si="1"/>
        <v>0.15117805568990533</v>
      </c>
      <c r="K26" s="18"/>
      <c r="L26" s="46">
        <f t="shared" si="2"/>
        <v>-1.7903505422504101E-2</v>
      </c>
      <c r="M26" s="18"/>
    </row>
    <row r="27" spans="1:13" x14ac:dyDescent="0.25">
      <c r="A27" s="2" t="s">
        <v>7</v>
      </c>
      <c r="B27" s="2" t="s">
        <v>34</v>
      </c>
      <c r="C27" s="18"/>
      <c r="D27" s="6">
        <v>352.15</v>
      </c>
      <c r="E27" s="6">
        <v>42.35</v>
      </c>
      <c r="F27" s="17">
        <f t="shared" si="0"/>
        <v>0.12026125230725544</v>
      </c>
      <c r="G27" s="18"/>
      <c r="H27" s="6">
        <v>364.67</v>
      </c>
      <c r="I27" s="31">
        <v>44.68</v>
      </c>
      <c r="J27" s="43">
        <f t="shared" si="1"/>
        <v>0.12252173197685579</v>
      </c>
      <c r="K27" s="18"/>
      <c r="L27" s="46">
        <f t="shared" si="2"/>
        <v>2.2604796696003432E-3</v>
      </c>
      <c r="M27" s="18"/>
    </row>
    <row r="28" spans="1:13" x14ac:dyDescent="0.25">
      <c r="A28" s="2" t="s">
        <v>21</v>
      </c>
      <c r="B28" s="2" t="s">
        <v>35</v>
      </c>
      <c r="C28" s="18"/>
      <c r="D28" s="12">
        <v>253.2</v>
      </c>
      <c r="E28" s="12">
        <v>27.5</v>
      </c>
      <c r="F28" s="17">
        <f t="shared" si="0"/>
        <v>0.10860979462875198</v>
      </c>
      <c r="G28" s="18"/>
      <c r="H28" s="12">
        <v>259.60000000000002</v>
      </c>
      <c r="I28" s="37">
        <v>28.1</v>
      </c>
      <c r="J28" s="43">
        <f t="shared" si="1"/>
        <v>0.10824345146379044</v>
      </c>
      <c r="K28" s="18"/>
      <c r="L28" s="46">
        <f t="shared" si="2"/>
        <v>-3.6634316496153563E-4</v>
      </c>
      <c r="M28" s="18"/>
    </row>
    <row r="29" spans="1:13" x14ac:dyDescent="0.25">
      <c r="A29" s="2" t="s">
        <v>10</v>
      </c>
      <c r="B29" s="2" t="s">
        <v>36</v>
      </c>
      <c r="C29" s="18"/>
      <c r="D29" s="6">
        <v>363.387</v>
      </c>
      <c r="E29" s="6">
        <v>48.97</v>
      </c>
      <c r="F29" s="17">
        <f t="shared" si="0"/>
        <v>0.13475991160938613</v>
      </c>
      <c r="G29" s="18"/>
      <c r="H29" s="6">
        <v>373.50299999999999</v>
      </c>
      <c r="I29" s="31">
        <v>50.6</v>
      </c>
      <c r="J29" s="43">
        <f t="shared" si="1"/>
        <v>0.13547414612466299</v>
      </c>
      <c r="K29" s="18"/>
      <c r="L29" s="46">
        <f t="shared" si="2"/>
        <v>7.14234515276857E-4</v>
      </c>
      <c r="M29" s="18"/>
    </row>
    <row r="30" spans="1:13" x14ac:dyDescent="0.25">
      <c r="A30" s="2" t="s">
        <v>7</v>
      </c>
      <c r="B30" s="2" t="s">
        <v>37</v>
      </c>
      <c r="C30" s="18"/>
      <c r="D30" s="6">
        <v>153.6</v>
      </c>
      <c r="E30" s="6">
        <v>13.6</v>
      </c>
      <c r="F30" s="17">
        <f t="shared" si="0"/>
        <v>8.8541666666666671E-2</v>
      </c>
      <c r="G30" s="18"/>
      <c r="H30" s="6">
        <v>157.1</v>
      </c>
      <c r="I30" s="31">
        <v>14.4</v>
      </c>
      <c r="J30" s="43">
        <f t="shared" si="1"/>
        <v>9.1661362189688109E-2</v>
      </c>
      <c r="K30" s="18"/>
      <c r="L30" s="46">
        <f t="shared" si="2"/>
        <v>3.1196955230214374E-3</v>
      </c>
      <c r="M30" s="18"/>
    </row>
    <row r="31" spans="1:13" x14ac:dyDescent="0.25">
      <c r="A31" s="2" t="s">
        <v>10</v>
      </c>
      <c r="B31" s="2" t="s">
        <v>38</v>
      </c>
      <c r="C31" s="18"/>
      <c r="D31" s="6">
        <v>463.03</v>
      </c>
      <c r="E31" s="6">
        <v>52.55</v>
      </c>
      <c r="F31" s="17">
        <f t="shared" si="0"/>
        <v>0.11349156642118222</v>
      </c>
      <c r="G31" s="18"/>
      <c r="H31" s="6">
        <v>479.13</v>
      </c>
      <c r="I31" s="31">
        <v>55.06</v>
      </c>
      <c r="J31" s="43">
        <f t="shared" si="1"/>
        <v>0.11491661970655147</v>
      </c>
      <c r="K31" s="18"/>
      <c r="L31" s="46">
        <f t="shared" si="2"/>
        <v>1.4250532853692516E-3</v>
      </c>
      <c r="M31" s="18"/>
    </row>
    <row r="32" spans="1:13" x14ac:dyDescent="0.25">
      <c r="A32" s="2" t="s">
        <v>21</v>
      </c>
      <c r="B32" s="2" t="s">
        <v>39</v>
      </c>
      <c r="C32" s="18"/>
      <c r="D32" s="6">
        <v>728.89</v>
      </c>
      <c r="E32" s="6">
        <v>78.739999999999995</v>
      </c>
      <c r="F32" s="17">
        <f t="shared" si="0"/>
        <v>0.10802727434866714</v>
      </c>
      <c r="G32" s="18"/>
      <c r="H32" s="6">
        <v>745</v>
      </c>
      <c r="I32" s="31">
        <v>82.67</v>
      </c>
      <c r="J32" s="43">
        <f t="shared" si="1"/>
        <v>0.11096644295302013</v>
      </c>
      <c r="K32" s="18"/>
      <c r="L32" s="46">
        <f t="shared" si="2"/>
        <v>2.9391686043529902E-3</v>
      </c>
      <c r="M32" s="18"/>
    </row>
    <row r="33" spans="1:13" x14ac:dyDescent="0.25">
      <c r="A33" s="2" t="s">
        <v>5</v>
      </c>
      <c r="B33" s="2" t="s">
        <v>41</v>
      </c>
      <c r="C33" s="18"/>
      <c r="D33" s="13">
        <v>437</v>
      </c>
      <c r="E33" s="13">
        <v>52</v>
      </c>
      <c r="F33" s="17">
        <f t="shared" si="0"/>
        <v>0.11899313501144165</v>
      </c>
      <c r="G33" s="18"/>
      <c r="H33" s="8">
        <v>489</v>
      </c>
      <c r="I33" s="33">
        <v>51</v>
      </c>
      <c r="J33" s="43">
        <f t="shared" si="1"/>
        <v>0.10429447852760736</v>
      </c>
      <c r="K33" s="18"/>
      <c r="L33" s="46">
        <f t="shared" si="2"/>
        <v>-1.4698656483834296E-2</v>
      </c>
      <c r="M33" s="18"/>
    </row>
    <row r="34" spans="1:13" x14ac:dyDescent="0.25">
      <c r="A34" s="2" t="s">
        <v>18</v>
      </c>
      <c r="B34" s="2" t="s">
        <v>42</v>
      </c>
      <c r="C34" s="18"/>
      <c r="D34" s="6">
        <v>441.32</v>
      </c>
      <c r="E34" s="6">
        <v>36.75</v>
      </c>
      <c r="F34" s="17">
        <f t="shared" si="0"/>
        <v>8.3272908547086022E-2</v>
      </c>
      <c r="G34" s="18"/>
      <c r="H34" s="6">
        <v>453.77</v>
      </c>
      <c r="I34" s="31">
        <v>37.6</v>
      </c>
      <c r="J34" s="43">
        <f t="shared" si="1"/>
        <v>8.286136148268948E-2</v>
      </c>
      <c r="K34" s="18"/>
      <c r="L34" s="46">
        <f t="shared" si="2"/>
        <v>-4.1154706439654187E-4</v>
      </c>
      <c r="M34" s="18"/>
    </row>
    <row r="35" spans="1:13" x14ac:dyDescent="0.25">
      <c r="A35" s="2" t="s">
        <v>14</v>
      </c>
      <c r="B35" s="2" t="s">
        <v>43</v>
      </c>
      <c r="C35" s="18"/>
      <c r="D35" s="13">
        <v>667</v>
      </c>
      <c r="E35" s="13">
        <v>76</v>
      </c>
      <c r="F35" s="17">
        <f t="shared" si="0"/>
        <v>0.11394302848575712</v>
      </c>
      <c r="G35" s="18"/>
      <c r="H35" s="8">
        <v>709</v>
      </c>
      <c r="I35" s="33">
        <v>82</v>
      </c>
      <c r="J35" s="43">
        <f t="shared" si="1"/>
        <v>0.1156558533145275</v>
      </c>
      <c r="K35" s="18"/>
      <c r="L35" s="46">
        <f t="shared" si="2"/>
        <v>1.7128248287703873E-3</v>
      </c>
      <c r="M35" s="18"/>
    </row>
    <row r="36" spans="1:13" x14ac:dyDescent="0.25">
      <c r="A36" s="2" t="s">
        <v>5</v>
      </c>
      <c r="B36" s="2" t="s">
        <v>44</v>
      </c>
      <c r="C36" s="18"/>
      <c r="D36" s="6">
        <v>375</v>
      </c>
      <c r="E36" s="6">
        <v>29</v>
      </c>
      <c r="F36" s="17">
        <f t="shared" si="0"/>
        <v>7.7333333333333337E-2</v>
      </c>
      <c r="G36" s="18"/>
      <c r="H36" s="6">
        <v>387</v>
      </c>
      <c r="I36" s="31">
        <v>32</v>
      </c>
      <c r="J36" s="43">
        <f t="shared" si="1"/>
        <v>8.2687338501291993E-2</v>
      </c>
      <c r="K36" s="18"/>
      <c r="L36" s="46">
        <f t="shared" si="2"/>
        <v>5.3540051679586559E-3</v>
      </c>
      <c r="M36" s="18"/>
    </row>
    <row r="37" spans="1:13" x14ac:dyDescent="0.25">
      <c r="A37" s="2" t="s">
        <v>7</v>
      </c>
      <c r="B37" s="2" t="s">
        <v>45</v>
      </c>
      <c r="C37" s="18"/>
      <c r="D37" s="6">
        <v>214.4</v>
      </c>
      <c r="E37" s="6">
        <v>18</v>
      </c>
      <c r="F37" s="17">
        <f t="shared" si="0"/>
        <v>8.3955223880597007E-2</v>
      </c>
      <c r="G37" s="18"/>
      <c r="H37" s="6">
        <v>185.5</v>
      </c>
      <c r="I37" s="31">
        <v>19</v>
      </c>
      <c r="J37" s="43">
        <f t="shared" si="1"/>
        <v>0.10242587601078167</v>
      </c>
      <c r="K37" s="18"/>
      <c r="L37" s="46">
        <f t="shared" si="2"/>
        <v>1.8470652130184659E-2</v>
      </c>
      <c r="M37" s="18"/>
    </row>
    <row r="38" spans="1:13" x14ac:dyDescent="0.25">
      <c r="A38" s="2" t="s">
        <v>21</v>
      </c>
      <c r="B38" s="2" t="s">
        <v>46</v>
      </c>
      <c r="C38" s="18"/>
      <c r="D38" s="6">
        <v>242</v>
      </c>
      <c r="E38" s="6">
        <v>18</v>
      </c>
      <c r="F38" s="17">
        <f t="shared" ref="F38:F69" si="3">E38/D38</f>
        <v>7.43801652892562E-2</v>
      </c>
      <c r="G38" s="18"/>
      <c r="H38" s="6">
        <v>91</v>
      </c>
      <c r="I38" s="31">
        <v>7</v>
      </c>
      <c r="J38" s="43">
        <f t="shared" ref="J38:J69" si="4">I38/H38</f>
        <v>7.6923076923076927E-2</v>
      </c>
      <c r="K38" s="18"/>
      <c r="L38" s="46">
        <f t="shared" ref="L38:L69" si="5">J38-F38</f>
        <v>2.5429116338207269E-3</v>
      </c>
      <c r="M38" s="18"/>
    </row>
    <row r="39" spans="1:13" x14ac:dyDescent="0.25">
      <c r="A39" s="2" t="s">
        <v>10</v>
      </c>
      <c r="B39" s="2" t="s">
        <v>47</v>
      </c>
      <c r="C39" s="18"/>
      <c r="D39" s="13">
        <v>394.9</v>
      </c>
      <c r="E39" s="13">
        <v>46.7</v>
      </c>
      <c r="F39" s="17">
        <f t="shared" si="3"/>
        <v>0.11825778678146368</v>
      </c>
      <c r="G39" s="18"/>
      <c r="H39" s="13">
        <v>400.6</v>
      </c>
      <c r="I39" s="38">
        <v>48.9</v>
      </c>
      <c r="J39" s="43">
        <f t="shared" si="4"/>
        <v>0.1220668996505242</v>
      </c>
      <c r="K39" s="18"/>
      <c r="L39" s="46">
        <f t="shared" si="5"/>
        <v>3.8091128690605214E-3</v>
      </c>
      <c r="M39" s="18"/>
    </row>
    <row r="40" spans="1:13" x14ac:dyDescent="0.25">
      <c r="A40" s="2" t="s">
        <v>16</v>
      </c>
      <c r="B40" s="2" t="s">
        <v>48</v>
      </c>
      <c r="C40" s="18"/>
      <c r="D40" s="6">
        <v>802.3</v>
      </c>
      <c r="E40" s="6">
        <v>80.8</v>
      </c>
      <c r="F40" s="17">
        <f t="shared" si="3"/>
        <v>0.10071045743487474</v>
      </c>
      <c r="G40" s="18"/>
      <c r="H40" s="6">
        <v>824.1</v>
      </c>
      <c r="I40" s="31">
        <v>82.7</v>
      </c>
      <c r="J40" s="43">
        <f t="shared" si="4"/>
        <v>0.10035189904137848</v>
      </c>
      <c r="K40" s="18"/>
      <c r="L40" s="46">
        <f t="shared" si="5"/>
        <v>-3.5855839349625829E-4</v>
      </c>
      <c r="M40" s="18"/>
    </row>
    <row r="41" spans="1:13" x14ac:dyDescent="0.25">
      <c r="A41" s="2" t="s">
        <v>14</v>
      </c>
      <c r="B41" s="2" t="s">
        <v>49</v>
      </c>
      <c r="C41" s="18"/>
      <c r="D41" s="6">
        <v>351.4</v>
      </c>
      <c r="E41" s="6">
        <v>34.299999999999997</v>
      </c>
      <c r="F41" s="17">
        <f t="shared" si="3"/>
        <v>9.7609561752988044E-2</v>
      </c>
      <c r="G41" s="18"/>
      <c r="H41" s="6">
        <v>353.6</v>
      </c>
      <c r="I41" s="31">
        <v>34.9</v>
      </c>
      <c r="J41" s="43">
        <f t="shared" si="4"/>
        <v>9.8699095022624431E-2</v>
      </c>
      <c r="K41" s="18"/>
      <c r="L41" s="46">
        <f t="shared" si="5"/>
        <v>1.0895332696363863E-3</v>
      </c>
      <c r="M41" s="18"/>
    </row>
    <row r="42" spans="1:13" x14ac:dyDescent="0.25">
      <c r="A42" s="2" t="s">
        <v>5</v>
      </c>
      <c r="B42" s="2" t="s">
        <v>50</v>
      </c>
      <c r="C42" s="18"/>
      <c r="D42" s="6">
        <v>289.89999999999998</v>
      </c>
      <c r="E42" s="6">
        <v>33.1</v>
      </c>
      <c r="F42" s="17">
        <f t="shared" si="3"/>
        <v>0.1141773025181097</v>
      </c>
      <c r="G42" s="18"/>
      <c r="H42" s="6">
        <v>329.6</v>
      </c>
      <c r="I42" s="31">
        <v>33.5</v>
      </c>
      <c r="J42" s="17">
        <f t="shared" si="4"/>
        <v>0.1016383495145631</v>
      </c>
      <c r="K42" s="18"/>
      <c r="L42" s="49">
        <f t="shared" si="5"/>
        <v>-1.2538953003546599E-2</v>
      </c>
      <c r="M42" s="18"/>
    </row>
    <row r="43" spans="1:13" x14ac:dyDescent="0.25">
      <c r="A43" s="2" t="s">
        <v>21</v>
      </c>
      <c r="B43" s="2" t="s">
        <v>51</v>
      </c>
      <c r="C43" s="18"/>
      <c r="D43" s="12">
        <v>290.2</v>
      </c>
      <c r="E43" s="12">
        <v>31.2</v>
      </c>
      <c r="F43" s="17">
        <f t="shared" si="3"/>
        <v>0.10751206064782909</v>
      </c>
      <c r="G43" s="18"/>
      <c r="H43" s="12">
        <v>296.89999999999998</v>
      </c>
      <c r="I43" s="37">
        <v>31.7</v>
      </c>
      <c r="J43" s="43">
        <f t="shared" si="4"/>
        <v>0.10676995621421355</v>
      </c>
      <c r="K43" s="18"/>
      <c r="L43" s="46">
        <f t="shared" si="5"/>
        <v>-7.4210443361553968E-4</v>
      </c>
      <c r="M43" s="18"/>
    </row>
    <row r="44" spans="1:13" x14ac:dyDescent="0.25">
      <c r="A44" s="2" t="s">
        <v>10</v>
      </c>
      <c r="B44" s="2" t="s">
        <v>52</v>
      </c>
      <c r="C44" s="18"/>
      <c r="D44" s="6">
        <v>355</v>
      </c>
      <c r="E44" s="6">
        <v>49</v>
      </c>
      <c r="F44" s="17">
        <f t="shared" si="3"/>
        <v>0.13802816901408452</v>
      </c>
      <c r="G44" s="18"/>
      <c r="H44" s="6">
        <v>373</v>
      </c>
      <c r="I44" s="31">
        <v>50</v>
      </c>
      <c r="J44" s="43">
        <f t="shared" si="4"/>
        <v>0.13404825737265416</v>
      </c>
      <c r="K44" s="18"/>
      <c r="L44" s="46">
        <f t="shared" si="5"/>
        <v>-3.9799116414303559E-3</v>
      </c>
      <c r="M44" s="18"/>
    </row>
    <row r="45" spans="1:13" x14ac:dyDescent="0.25">
      <c r="A45" s="3" t="s">
        <v>7</v>
      </c>
      <c r="B45" s="2" t="s">
        <v>53</v>
      </c>
      <c r="C45" s="18"/>
      <c r="D45" s="6">
        <v>244.59</v>
      </c>
      <c r="E45" s="6">
        <v>21.882000000000001</v>
      </c>
      <c r="F45" s="17">
        <f t="shared" si="3"/>
        <v>8.9464000981233902E-2</v>
      </c>
      <c r="G45" s="18"/>
      <c r="H45" s="6">
        <v>245.34200000000001</v>
      </c>
      <c r="I45" s="31">
        <v>23.251999999999999</v>
      </c>
      <c r="J45" s="43">
        <f t="shared" si="4"/>
        <v>9.4773825924627658E-2</v>
      </c>
      <c r="K45" s="18"/>
      <c r="L45" s="46">
        <f t="shared" si="5"/>
        <v>5.3098249433937567E-3</v>
      </c>
      <c r="M45" s="18"/>
    </row>
    <row r="46" spans="1:13" x14ac:dyDescent="0.25">
      <c r="A46" s="2" t="s">
        <v>21</v>
      </c>
      <c r="B46" s="2" t="s">
        <v>54</v>
      </c>
      <c r="C46" s="18"/>
      <c r="D46" s="6">
        <v>207.91900000000001</v>
      </c>
      <c r="E46" s="6">
        <v>17.696999999999999</v>
      </c>
      <c r="F46" s="17">
        <f t="shared" si="3"/>
        <v>8.51148764663162E-2</v>
      </c>
      <c r="G46" s="18"/>
      <c r="H46" s="6">
        <v>211.98599999999999</v>
      </c>
      <c r="I46" s="31">
        <v>17.547000000000001</v>
      </c>
      <c r="J46" s="43">
        <f t="shared" si="4"/>
        <v>8.2774334154142259E-2</v>
      </c>
      <c r="K46" s="18"/>
      <c r="L46" s="46">
        <f t="shared" si="5"/>
        <v>-2.3405423121739405E-3</v>
      </c>
      <c r="M46" s="18"/>
    </row>
    <row r="47" spans="1:13" x14ac:dyDescent="0.25">
      <c r="A47" s="2" t="s">
        <v>5</v>
      </c>
      <c r="B47" s="2" t="s">
        <v>55</v>
      </c>
      <c r="C47" s="18"/>
      <c r="D47" s="6">
        <v>186.8</v>
      </c>
      <c r="E47" s="6">
        <v>18.399999999999999</v>
      </c>
      <c r="F47" s="17">
        <f t="shared" si="3"/>
        <v>9.8501070663811544E-2</v>
      </c>
      <c r="G47" s="18"/>
      <c r="H47" s="6">
        <v>189.5</v>
      </c>
      <c r="I47" s="31">
        <v>18.5</v>
      </c>
      <c r="J47" s="43">
        <f t="shared" si="4"/>
        <v>9.7625329815303433E-2</v>
      </c>
      <c r="K47" s="18"/>
      <c r="L47" s="46">
        <f t="shared" si="5"/>
        <v>-8.7574084850811085E-4</v>
      </c>
      <c r="M47" s="18"/>
    </row>
    <row r="48" spans="1:13" x14ac:dyDescent="0.25">
      <c r="A48" s="2" t="s">
        <v>10</v>
      </c>
      <c r="B48" s="2" t="s">
        <v>56</v>
      </c>
      <c r="C48" s="18"/>
      <c r="D48" s="6">
        <v>341</v>
      </c>
      <c r="E48" s="6">
        <v>51</v>
      </c>
      <c r="F48" s="17">
        <f t="shared" si="3"/>
        <v>0.14956011730205279</v>
      </c>
      <c r="G48" s="18"/>
      <c r="H48" s="6">
        <v>350</v>
      </c>
      <c r="I48" s="31">
        <v>55</v>
      </c>
      <c r="J48" s="43">
        <f t="shared" si="4"/>
        <v>0.15714285714285714</v>
      </c>
      <c r="K48" s="18"/>
      <c r="L48" s="46">
        <f t="shared" si="5"/>
        <v>7.5827398408043478E-3</v>
      </c>
      <c r="M48" s="18"/>
    </row>
    <row r="49" spans="1:13" x14ac:dyDescent="0.25">
      <c r="A49" s="2" t="s">
        <v>10</v>
      </c>
      <c r="B49" s="2" t="s">
        <v>57</v>
      </c>
      <c r="C49" s="18"/>
      <c r="D49" s="15">
        <v>362.8</v>
      </c>
      <c r="E49" s="15">
        <v>29.3</v>
      </c>
      <c r="F49" s="17">
        <f t="shared" si="3"/>
        <v>8.0760749724366046E-2</v>
      </c>
      <c r="G49" s="18"/>
      <c r="H49" s="15">
        <v>379.6</v>
      </c>
      <c r="I49" s="40">
        <v>30.1</v>
      </c>
      <c r="J49" s="43">
        <f t="shared" si="4"/>
        <v>7.9293993677555324E-2</v>
      </c>
      <c r="K49" s="18"/>
      <c r="L49" s="46">
        <f t="shared" si="5"/>
        <v>-1.4667560468107216E-3</v>
      </c>
      <c r="M49" s="18"/>
    </row>
    <row r="50" spans="1:13" x14ac:dyDescent="0.25">
      <c r="A50" s="2" t="s">
        <v>18</v>
      </c>
      <c r="B50" s="2" t="s">
        <v>58</v>
      </c>
      <c r="C50" s="18"/>
      <c r="D50" s="13">
        <v>228.5</v>
      </c>
      <c r="E50" s="13">
        <v>21.7</v>
      </c>
      <c r="F50" s="17">
        <f t="shared" si="3"/>
        <v>9.4967177242888404E-2</v>
      </c>
      <c r="G50" s="18"/>
      <c r="H50" s="8">
        <v>234.2</v>
      </c>
      <c r="I50" s="33">
        <v>22.2</v>
      </c>
      <c r="J50" s="43">
        <f t="shared" si="4"/>
        <v>9.479077711357814E-2</v>
      </c>
      <c r="K50" s="18"/>
      <c r="L50" s="46">
        <f t="shared" si="5"/>
        <v>-1.7640012931026405E-4</v>
      </c>
      <c r="M50" s="18"/>
    </row>
    <row r="51" spans="1:13" x14ac:dyDescent="0.25">
      <c r="A51" s="2" t="s">
        <v>14</v>
      </c>
      <c r="B51" s="2" t="s">
        <v>59</v>
      </c>
      <c r="C51" s="18"/>
      <c r="D51" s="6">
        <v>711</v>
      </c>
      <c r="E51" s="6">
        <v>75</v>
      </c>
      <c r="F51" s="17">
        <f t="shared" si="3"/>
        <v>0.10548523206751055</v>
      </c>
      <c r="G51" s="18"/>
      <c r="H51" s="6">
        <v>747</v>
      </c>
      <c r="I51" s="31">
        <v>82</v>
      </c>
      <c r="J51" s="43">
        <f t="shared" si="4"/>
        <v>0.10977242302543508</v>
      </c>
      <c r="K51" s="18"/>
      <c r="L51" s="46">
        <f t="shared" si="5"/>
        <v>4.2871909579245276E-3</v>
      </c>
      <c r="M51" s="18"/>
    </row>
    <row r="52" spans="1:13" x14ac:dyDescent="0.25">
      <c r="A52" s="2" t="s">
        <v>21</v>
      </c>
      <c r="B52" s="2" t="s">
        <v>60</v>
      </c>
      <c r="C52" s="18"/>
      <c r="D52" s="12">
        <v>304</v>
      </c>
      <c r="E52" s="12">
        <v>31</v>
      </c>
      <c r="F52" s="17">
        <f t="shared" si="3"/>
        <v>0.10197368421052631</v>
      </c>
      <c r="G52" s="18"/>
      <c r="H52" s="14">
        <v>83</v>
      </c>
      <c r="I52" s="39">
        <v>8</v>
      </c>
      <c r="J52" s="43">
        <f t="shared" si="4"/>
        <v>9.6385542168674704E-2</v>
      </c>
      <c r="K52" s="18"/>
      <c r="L52" s="46">
        <f t="shared" si="5"/>
        <v>-5.5881420418516098E-3</v>
      </c>
      <c r="M52" s="18"/>
    </row>
    <row r="53" spans="1:13" x14ac:dyDescent="0.25">
      <c r="A53" s="2" t="s">
        <v>7</v>
      </c>
      <c r="B53" s="2" t="s">
        <v>61</v>
      </c>
      <c r="C53" s="18"/>
      <c r="D53" s="6">
        <v>219</v>
      </c>
      <c r="E53" s="6">
        <v>16</v>
      </c>
      <c r="F53" s="17">
        <f t="shared" si="3"/>
        <v>7.3059360730593603E-2</v>
      </c>
      <c r="G53" s="18"/>
      <c r="H53" s="5">
        <v>225</v>
      </c>
      <c r="I53" s="30">
        <v>16</v>
      </c>
      <c r="J53" s="43">
        <f t="shared" si="4"/>
        <v>7.1111111111111111E-2</v>
      </c>
      <c r="K53" s="18"/>
      <c r="L53" s="46">
        <f t="shared" si="5"/>
        <v>-1.9482496194824922E-3</v>
      </c>
      <c r="M53" s="18"/>
    </row>
    <row r="54" spans="1:13" x14ac:dyDescent="0.25">
      <c r="A54" s="2" t="s">
        <v>7</v>
      </c>
      <c r="B54" s="2" t="s">
        <v>62</v>
      </c>
      <c r="C54" s="18"/>
      <c r="D54" s="6">
        <v>255.4</v>
      </c>
      <c r="E54" s="6">
        <v>23</v>
      </c>
      <c r="F54" s="17">
        <f t="shared" si="3"/>
        <v>9.0054815974941263E-2</v>
      </c>
      <c r="G54" s="18"/>
      <c r="H54" s="6">
        <v>262.89999999999998</v>
      </c>
      <c r="I54" s="31">
        <v>24.6</v>
      </c>
      <c r="J54" s="43">
        <f t="shared" si="4"/>
        <v>9.3571700266260951E-2</v>
      </c>
      <c r="K54" s="18"/>
      <c r="L54" s="46">
        <f t="shared" si="5"/>
        <v>3.5168842913196885E-3</v>
      </c>
      <c r="M54" s="18"/>
    </row>
    <row r="55" spans="1:13" x14ac:dyDescent="0.25">
      <c r="A55" s="2" t="s">
        <v>5</v>
      </c>
      <c r="B55" s="2" t="s">
        <v>63</v>
      </c>
      <c r="C55" s="18"/>
      <c r="D55" s="13">
        <v>380</v>
      </c>
      <c r="E55" s="13">
        <v>36</v>
      </c>
      <c r="F55" s="17">
        <f t="shared" si="3"/>
        <v>9.4736842105263161E-2</v>
      </c>
      <c r="G55" s="18"/>
      <c r="H55" s="13">
        <v>386</v>
      </c>
      <c r="I55" s="38">
        <v>40</v>
      </c>
      <c r="J55" s="43">
        <f t="shared" si="4"/>
        <v>0.10362694300518134</v>
      </c>
      <c r="K55" s="18"/>
      <c r="L55" s="46">
        <f t="shared" si="5"/>
        <v>8.8901008999181796E-3</v>
      </c>
      <c r="M55" s="18"/>
    </row>
    <row r="56" spans="1:13" x14ac:dyDescent="0.25">
      <c r="A56" s="2" t="s">
        <v>14</v>
      </c>
      <c r="B56" s="2" t="s">
        <v>64</v>
      </c>
      <c r="C56" s="18"/>
      <c r="D56" s="6">
        <v>449.82</v>
      </c>
      <c r="E56" s="6">
        <v>48.49</v>
      </c>
      <c r="F56" s="17">
        <f t="shared" si="3"/>
        <v>0.10779867502556578</v>
      </c>
      <c r="G56" s="18"/>
      <c r="H56" s="6">
        <v>470.89</v>
      </c>
      <c r="I56" s="31">
        <v>49.9</v>
      </c>
      <c r="J56" s="43">
        <f t="shared" si="4"/>
        <v>0.10596954702796832</v>
      </c>
      <c r="K56" s="18"/>
      <c r="L56" s="46">
        <f t="shared" si="5"/>
        <v>-1.8291279975974628E-3</v>
      </c>
      <c r="M56" s="18"/>
    </row>
    <row r="57" spans="1:13" x14ac:dyDescent="0.25">
      <c r="A57" s="2" t="s">
        <v>7</v>
      </c>
      <c r="B57" s="2" t="s">
        <v>65</v>
      </c>
      <c r="C57" s="18"/>
      <c r="D57" s="6">
        <v>210.1</v>
      </c>
      <c r="E57" s="6">
        <v>30.7</v>
      </c>
      <c r="F57" s="17">
        <f t="shared" si="3"/>
        <v>0.14612089481199428</v>
      </c>
      <c r="G57" s="18"/>
      <c r="H57" s="6">
        <v>236.9</v>
      </c>
      <c r="I57" s="31">
        <v>29.9</v>
      </c>
      <c r="J57" s="43">
        <f t="shared" si="4"/>
        <v>0.12621359223300971</v>
      </c>
      <c r="K57" s="18"/>
      <c r="L57" s="46">
        <f t="shared" si="5"/>
        <v>-1.990730257898457E-2</v>
      </c>
      <c r="M57" s="18"/>
    </row>
    <row r="58" spans="1:13" x14ac:dyDescent="0.25">
      <c r="A58" s="2" t="s">
        <v>16</v>
      </c>
      <c r="B58" s="2" t="s">
        <v>66</v>
      </c>
      <c r="C58" s="18"/>
      <c r="D58" s="6">
        <v>749.51</v>
      </c>
      <c r="E58" s="6">
        <v>80.25</v>
      </c>
      <c r="F58" s="17">
        <f t="shared" si="3"/>
        <v>0.10706995236888101</v>
      </c>
      <c r="G58" s="18"/>
      <c r="H58" s="6">
        <v>764.42</v>
      </c>
      <c r="I58" s="31">
        <v>80.3</v>
      </c>
      <c r="J58" s="43">
        <f t="shared" si="4"/>
        <v>0.10504696371104891</v>
      </c>
      <c r="K58" s="18"/>
      <c r="L58" s="46">
        <f t="shared" si="5"/>
        <v>-2.0229886578320977E-3</v>
      </c>
      <c r="M58" s="18"/>
    </row>
    <row r="59" spans="1:13" x14ac:dyDescent="0.25">
      <c r="A59" s="2" t="s">
        <v>10</v>
      </c>
      <c r="B59" s="2" t="s">
        <v>67</v>
      </c>
      <c r="C59" s="18"/>
      <c r="D59" s="6">
        <v>217.87</v>
      </c>
      <c r="E59" s="6">
        <v>20.05</v>
      </c>
      <c r="F59" s="17">
        <f t="shared" si="3"/>
        <v>9.202735576261073E-2</v>
      </c>
      <c r="G59" s="18"/>
      <c r="H59" s="6">
        <v>247.02</v>
      </c>
      <c r="I59" s="31">
        <v>20.89</v>
      </c>
      <c r="J59" s="43">
        <f t="shared" si="4"/>
        <v>8.4568051169945757E-2</v>
      </c>
      <c r="K59" s="18"/>
      <c r="L59" s="46">
        <f t="shared" si="5"/>
        <v>-7.4593045926649726E-3</v>
      </c>
      <c r="M59" s="18"/>
    </row>
    <row r="60" spans="1:13" x14ac:dyDescent="0.25">
      <c r="A60" s="2" t="s">
        <v>5</v>
      </c>
      <c r="B60" s="2" t="s">
        <v>68</v>
      </c>
      <c r="C60" s="18"/>
      <c r="D60" s="13">
        <v>252.07</v>
      </c>
      <c r="E60" s="13">
        <v>31.135999999999999</v>
      </c>
      <c r="F60" s="17">
        <f t="shared" si="3"/>
        <v>0.12352124409886142</v>
      </c>
      <c r="G60" s="18"/>
      <c r="H60" s="8">
        <v>281.62</v>
      </c>
      <c r="I60" s="33">
        <v>30.18</v>
      </c>
      <c r="J60" s="43">
        <f t="shared" si="4"/>
        <v>0.10716568425537959</v>
      </c>
      <c r="K60" s="18"/>
      <c r="L60" s="46">
        <f t="shared" si="5"/>
        <v>-1.6355559843481832E-2</v>
      </c>
      <c r="M60" s="18"/>
    </row>
    <row r="61" spans="1:13" x14ac:dyDescent="0.25">
      <c r="A61" s="2" t="s">
        <v>5</v>
      </c>
      <c r="B61" s="2" t="s">
        <v>69</v>
      </c>
      <c r="C61" s="18"/>
      <c r="D61" s="6">
        <v>363</v>
      </c>
      <c r="E61" s="6">
        <v>47</v>
      </c>
      <c r="F61" s="17">
        <f t="shared" si="3"/>
        <v>0.12947658402203857</v>
      </c>
      <c r="G61" s="18"/>
      <c r="H61" s="5">
        <v>407</v>
      </c>
      <c r="I61" s="30">
        <v>47</v>
      </c>
      <c r="J61" s="43">
        <f t="shared" si="4"/>
        <v>0.11547911547911548</v>
      </c>
      <c r="K61" s="18"/>
      <c r="L61" s="46">
        <f t="shared" si="5"/>
        <v>-1.3997468542923094E-2</v>
      </c>
      <c r="M61" s="18"/>
    </row>
    <row r="62" spans="1:13" x14ac:dyDescent="0.25">
      <c r="A62" s="2" t="s">
        <v>5</v>
      </c>
      <c r="B62" s="2" t="s">
        <v>70</v>
      </c>
      <c r="C62" s="18"/>
      <c r="D62" s="6">
        <v>404.5</v>
      </c>
      <c r="E62" s="6">
        <v>48.4</v>
      </c>
      <c r="F62" s="17">
        <f t="shared" si="3"/>
        <v>0.11965389369592089</v>
      </c>
      <c r="G62" s="18"/>
      <c r="H62" s="5">
        <v>464.8</v>
      </c>
      <c r="I62" s="30">
        <v>50.2</v>
      </c>
      <c r="J62" s="43">
        <f t="shared" si="4"/>
        <v>0.10800344234079175</v>
      </c>
      <c r="K62" s="18"/>
      <c r="L62" s="46">
        <f t="shared" si="5"/>
        <v>-1.1650451355129141E-2</v>
      </c>
      <c r="M62" s="18"/>
    </row>
    <row r="63" spans="1:13" x14ac:dyDescent="0.25">
      <c r="A63" s="2" t="s">
        <v>15</v>
      </c>
      <c r="B63" s="2" t="s">
        <v>71</v>
      </c>
      <c r="C63" s="18"/>
      <c r="D63" s="6">
        <v>471.5</v>
      </c>
      <c r="E63" s="6">
        <v>51.7</v>
      </c>
      <c r="F63" s="17">
        <f t="shared" si="3"/>
        <v>0.10965005302226936</v>
      </c>
      <c r="G63" s="18"/>
      <c r="H63" s="6">
        <v>485.6</v>
      </c>
      <c r="I63" s="31">
        <v>55</v>
      </c>
      <c r="J63" s="43">
        <f t="shared" si="4"/>
        <v>0.11326194398682042</v>
      </c>
      <c r="K63" s="18"/>
      <c r="L63" s="46">
        <f t="shared" si="5"/>
        <v>3.6118909645510566E-3</v>
      </c>
      <c r="M63" s="18"/>
    </row>
    <row r="64" spans="1:13" x14ac:dyDescent="0.25">
      <c r="A64" s="2" t="s">
        <v>10</v>
      </c>
      <c r="B64" s="2" t="s">
        <v>72</v>
      </c>
      <c r="C64" s="18"/>
      <c r="D64" s="6">
        <v>398.22</v>
      </c>
      <c r="E64" s="6">
        <v>62.89</v>
      </c>
      <c r="F64" s="17">
        <f t="shared" si="3"/>
        <v>0.15792777861483601</v>
      </c>
      <c r="G64" s="18"/>
      <c r="H64" s="6">
        <v>412.79</v>
      </c>
      <c r="I64" s="31">
        <v>64.48</v>
      </c>
      <c r="J64" s="43">
        <f t="shared" si="4"/>
        <v>0.15620533443155116</v>
      </c>
      <c r="K64" s="18"/>
      <c r="L64" s="46">
        <f t="shared" si="5"/>
        <v>-1.7224441832848492E-3</v>
      </c>
      <c r="M64" s="18"/>
    </row>
    <row r="65" spans="1:13" x14ac:dyDescent="0.25">
      <c r="A65" s="2" t="s">
        <v>15</v>
      </c>
      <c r="B65" s="2" t="s">
        <v>73</v>
      </c>
      <c r="C65" s="18"/>
      <c r="D65" s="6">
        <v>365.9</v>
      </c>
      <c r="E65" s="6">
        <v>31.5</v>
      </c>
      <c r="F65" s="17">
        <f t="shared" si="3"/>
        <v>8.6089095381251715E-2</v>
      </c>
      <c r="G65" s="18"/>
      <c r="H65" s="6">
        <v>376.2</v>
      </c>
      <c r="I65" s="31">
        <v>29.4</v>
      </c>
      <c r="J65" s="43">
        <f t="shared" si="4"/>
        <v>7.8149920255183414E-2</v>
      </c>
      <c r="K65" s="18"/>
      <c r="L65" s="46">
        <f t="shared" si="5"/>
        <v>-7.9391751260683013E-3</v>
      </c>
      <c r="M65" s="18"/>
    </row>
    <row r="66" spans="1:13" x14ac:dyDescent="0.25">
      <c r="A66" s="2" t="s">
        <v>15</v>
      </c>
      <c r="B66" s="2" t="s">
        <v>74</v>
      </c>
      <c r="C66" s="18"/>
      <c r="D66" s="6">
        <v>307.3</v>
      </c>
      <c r="E66" s="6">
        <v>30.2</v>
      </c>
      <c r="F66" s="17">
        <f t="shared" si="3"/>
        <v>9.8275301008786203E-2</v>
      </c>
      <c r="G66" s="18"/>
      <c r="H66" s="6">
        <v>313.5</v>
      </c>
      <c r="I66" s="31">
        <v>30.4</v>
      </c>
      <c r="J66" s="43">
        <f t="shared" si="4"/>
        <v>9.696969696969697E-2</v>
      </c>
      <c r="K66" s="18"/>
      <c r="L66" s="46">
        <f t="shared" si="5"/>
        <v>-1.3056040390892337E-3</v>
      </c>
      <c r="M66" s="18"/>
    </row>
    <row r="67" spans="1:13" x14ac:dyDescent="0.25">
      <c r="A67" s="2" t="s">
        <v>21</v>
      </c>
      <c r="B67" s="2" t="s">
        <v>75</v>
      </c>
      <c r="C67" s="18"/>
      <c r="D67" s="6">
        <v>840</v>
      </c>
      <c r="E67" s="6">
        <v>80</v>
      </c>
      <c r="F67" s="17">
        <f t="shared" si="3"/>
        <v>9.5238095238095233E-2</v>
      </c>
      <c r="G67" s="18"/>
      <c r="H67" s="6">
        <v>848</v>
      </c>
      <c r="I67" s="31">
        <v>89</v>
      </c>
      <c r="J67" s="43">
        <f t="shared" si="4"/>
        <v>0.10495283018867925</v>
      </c>
      <c r="K67" s="18"/>
      <c r="L67" s="46">
        <f t="shared" si="5"/>
        <v>9.7147349505840169E-3</v>
      </c>
      <c r="M67" s="18"/>
    </row>
    <row r="68" spans="1:13" x14ac:dyDescent="0.25">
      <c r="A68" s="2" t="s">
        <v>14</v>
      </c>
      <c r="B68" s="2" t="s">
        <v>76</v>
      </c>
      <c r="C68" s="18"/>
      <c r="D68" s="6">
        <v>253.71</v>
      </c>
      <c r="E68" s="6">
        <v>31.96</v>
      </c>
      <c r="F68" s="17">
        <f t="shared" si="3"/>
        <v>0.12597059635016358</v>
      </c>
      <c r="G68" s="18"/>
      <c r="H68" s="6">
        <v>264.39</v>
      </c>
      <c r="I68" s="31">
        <v>33.68</v>
      </c>
      <c r="J68" s="43">
        <f t="shared" si="4"/>
        <v>0.12738757139074852</v>
      </c>
      <c r="K68" s="18"/>
      <c r="L68" s="46">
        <f t="shared" si="5"/>
        <v>1.4169750405849391E-3</v>
      </c>
      <c r="M68" s="18"/>
    </row>
    <row r="69" spans="1:13" x14ac:dyDescent="0.25">
      <c r="A69" s="2" t="s">
        <v>15</v>
      </c>
      <c r="B69" s="2" t="s">
        <v>77</v>
      </c>
      <c r="C69" s="18"/>
      <c r="D69" s="13">
        <v>278.10000000000002</v>
      </c>
      <c r="E69" s="13">
        <v>22.3</v>
      </c>
      <c r="F69" s="17">
        <f t="shared" si="3"/>
        <v>8.0186983099604453E-2</v>
      </c>
      <c r="G69" s="18"/>
      <c r="H69" s="13">
        <v>286</v>
      </c>
      <c r="I69" s="38">
        <v>22.8</v>
      </c>
      <c r="J69" s="43">
        <f t="shared" si="4"/>
        <v>7.9720279720279716E-2</v>
      </c>
      <c r="K69" s="18"/>
      <c r="L69" s="46">
        <f t="shared" si="5"/>
        <v>-4.6670337932473716E-4</v>
      </c>
      <c r="M69" s="18"/>
    </row>
    <row r="70" spans="1:13" x14ac:dyDescent="0.25">
      <c r="A70" s="2" t="s">
        <v>7</v>
      </c>
      <c r="B70" s="2" t="s">
        <v>78</v>
      </c>
      <c r="C70" s="18"/>
      <c r="D70" s="6">
        <v>341.8</v>
      </c>
      <c r="E70" s="6">
        <v>28.4</v>
      </c>
      <c r="F70" s="17">
        <f t="shared" ref="F70:F101" si="6">E70/D70</f>
        <v>8.3089526038619063E-2</v>
      </c>
      <c r="G70" s="18"/>
      <c r="H70" s="6">
        <v>355.8</v>
      </c>
      <c r="I70" s="31">
        <v>30.7</v>
      </c>
      <c r="J70" s="43">
        <f t="shared" ref="J70:J101" si="7">I70/H70</f>
        <v>8.6284429454749859E-2</v>
      </c>
      <c r="K70" s="18"/>
      <c r="L70" s="46">
        <f t="shared" ref="L70:L101" si="8">J70-F70</f>
        <v>3.1949034161307954E-3</v>
      </c>
      <c r="M70" s="18"/>
    </row>
    <row r="71" spans="1:13" x14ac:dyDescent="0.25">
      <c r="A71" s="2" t="s">
        <v>10</v>
      </c>
      <c r="B71" s="2" t="s">
        <v>79</v>
      </c>
      <c r="C71" s="18"/>
      <c r="D71" s="6">
        <v>238.9</v>
      </c>
      <c r="E71" s="6">
        <v>22.5</v>
      </c>
      <c r="F71" s="17">
        <f t="shared" si="6"/>
        <v>9.4181665969024692E-2</v>
      </c>
      <c r="G71" s="18"/>
      <c r="H71" s="6">
        <v>271.2</v>
      </c>
      <c r="I71" s="31">
        <v>23.7</v>
      </c>
      <c r="J71" s="43">
        <f t="shared" si="7"/>
        <v>8.7389380530973448E-2</v>
      </c>
      <c r="K71" s="18"/>
      <c r="L71" s="46">
        <f t="shared" si="8"/>
        <v>-6.7922854380512432E-3</v>
      </c>
      <c r="M71" s="18"/>
    </row>
    <row r="72" spans="1:13" x14ac:dyDescent="0.25">
      <c r="A72" s="2" t="s">
        <v>7</v>
      </c>
      <c r="B72" s="2" t="s">
        <v>80</v>
      </c>
      <c r="C72" s="18"/>
      <c r="D72" s="6">
        <v>286.488</v>
      </c>
      <c r="E72" s="6">
        <v>26.585999999999999</v>
      </c>
      <c r="F72" s="17">
        <f t="shared" si="6"/>
        <v>9.2799698416687601E-2</v>
      </c>
      <c r="G72" s="18"/>
      <c r="H72" s="6">
        <v>74.364999999999995</v>
      </c>
      <c r="I72" s="31">
        <v>7.3570000000000002</v>
      </c>
      <c r="J72" s="43">
        <f t="shared" si="7"/>
        <v>9.893094869898475E-2</v>
      </c>
      <c r="K72" s="18"/>
      <c r="L72" s="46">
        <f t="shared" si="8"/>
        <v>6.1312502822971487E-3</v>
      </c>
      <c r="M72" s="18"/>
    </row>
    <row r="73" spans="1:13" x14ac:dyDescent="0.25">
      <c r="A73" s="2" t="s">
        <v>15</v>
      </c>
      <c r="B73" s="2" t="s">
        <v>81</v>
      </c>
      <c r="C73" s="18"/>
      <c r="D73" s="6">
        <v>730.42</v>
      </c>
      <c r="E73" s="6">
        <v>71.89</v>
      </c>
      <c r="F73" s="17">
        <f t="shared" si="6"/>
        <v>9.8422825223843824E-2</v>
      </c>
      <c r="G73" s="18"/>
      <c r="H73" s="6">
        <v>772.23</v>
      </c>
      <c r="I73" s="31">
        <v>75.86</v>
      </c>
      <c r="J73" s="43">
        <f t="shared" si="7"/>
        <v>9.8234981805938648E-2</v>
      </c>
      <c r="K73" s="18"/>
      <c r="L73" s="46">
        <f t="shared" si="8"/>
        <v>-1.8784341790517578E-4</v>
      </c>
      <c r="M73" s="18"/>
    </row>
    <row r="74" spans="1:13" x14ac:dyDescent="0.25">
      <c r="A74" s="2" t="s">
        <v>15</v>
      </c>
      <c r="B74" s="2" t="s">
        <v>82</v>
      </c>
      <c r="C74" s="18"/>
      <c r="D74" s="13">
        <v>177.9</v>
      </c>
      <c r="E74" s="13">
        <v>14</v>
      </c>
      <c r="F74" s="17">
        <f t="shared" si="6"/>
        <v>7.8695896571107357E-2</v>
      </c>
      <c r="G74" s="18"/>
      <c r="H74" s="13">
        <v>183.5</v>
      </c>
      <c r="I74" s="38">
        <v>14.5</v>
      </c>
      <c r="J74" s="43">
        <f t="shared" si="7"/>
        <v>7.901907356948229E-2</v>
      </c>
      <c r="K74" s="18"/>
      <c r="L74" s="46">
        <f t="shared" si="8"/>
        <v>3.2317699837493274E-4</v>
      </c>
      <c r="M74" s="18"/>
    </row>
    <row r="75" spans="1:13" x14ac:dyDescent="0.25">
      <c r="A75" s="2" t="s">
        <v>7</v>
      </c>
      <c r="B75" s="2" t="s">
        <v>83</v>
      </c>
      <c r="C75" s="18"/>
      <c r="D75" s="6">
        <v>129.69999999999999</v>
      </c>
      <c r="E75" s="6">
        <v>14.5</v>
      </c>
      <c r="F75" s="17">
        <f t="shared" si="6"/>
        <v>0.11179645335389361</v>
      </c>
      <c r="G75" s="18"/>
      <c r="H75" s="6">
        <v>145</v>
      </c>
      <c r="I75" s="31">
        <v>15.1</v>
      </c>
      <c r="J75" s="43">
        <f t="shared" si="7"/>
        <v>0.10413793103448275</v>
      </c>
      <c r="K75" s="18"/>
      <c r="L75" s="46">
        <f t="shared" si="8"/>
        <v>-7.6585223194108598E-3</v>
      </c>
      <c r="M75" s="18"/>
    </row>
    <row r="76" spans="1:13" x14ac:dyDescent="0.25">
      <c r="A76" s="2" t="s">
        <v>10</v>
      </c>
      <c r="B76" s="2" t="s">
        <v>84</v>
      </c>
      <c r="C76" s="18"/>
      <c r="D76" s="13">
        <v>471.334</v>
      </c>
      <c r="E76" s="13">
        <v>46.11</v>
      </c>
      <c r="F76" s="17">
        <f t="shared" si="6"/>
        <v>9.7828715942410258E-2</v>
      </c>
      <c r="G76" s="18"/>
      <c r="H76" s="13">
        <v>476.113</v>
      </c>
      <c r="I76" s="38">
        <v>47.235999999999997</v>
      </c>
      <c r="J76" s="43">
        <f t="shared" si="7"/>
        <v>9.9211741750382776E-2</v>
      </c>
      <c r="K76" s="18"/>
      <c r="L76" s="46">
        <f t="shared" si="8"/>
        <v>1.3830258079725183E-3</v>
      </c>
      <c r="M76" s="18"/>
    </row>
    <row r="77" spans="1:13" x14ac:dyDescent="0.25">
      <c r="A77" s="2" t="s">
        <v>7</v>
      </c>
      <c r="B77" s="2" t="s">
        <v>85</v>
      </c>
      <c r="C77" s="18"/>
      <c r="D77" s="6">
        <v>122.3</v>
      </c>
      <c r="E77" s="6">
        <v>12.9</v>
      </c>
      <c r="F77" s="17">
        <f t="shared" si="6"/>
        <v>0.10547833197056419</v>
      </c>
      <c r="G77" s="18"/>
      <c r="H77" s="6">
        <v>139.6</v>
      </c>
      <c r="I77" s="31">
        <v>13</v>
      </c>
      <c r="J77" s="43">
        <f t="shared" si="7"/>
        <v>9.3123209169054449E-2</v>
      </c>
      <c r="K77" s="18"/>
      <c r="L77" s="46">
        <f t="shared" si="8"/>
        <v>-1.2355122801509744E-2</v>
      </c>
      <c r="M77" s="18"/>
    </row>
    <row r="78" spans="1:13" x14ac:dyDescent="0.25">
      <c r="A78" s="2" t="s">
        <v>5</v>
      </c>
      <c r="B78" s="2" t="s">
        <v>86</v>
      </c>
      <c r="C78" s="18"/>
      <c r="D78" s="6">
        <v>222.3</v>
      </c>
      <c r="E78" s="6">
        <v>21.2</v>
      </c>
      <c r="F78" s="17">
        <f t="shared" si="6"/>
        <v>9.5366621682411154E-2</v>
      </c>
      <c r="G78" s="18"/>
      <c r="H78" s="6">
        <v>224.5</v>
      </c>
      <c r="I78" s="31">
        <v>22.8</v>
      </c>
      <c r="J78" s="43">
        <f t="shared" si="7"/>
        <v>0.10155902004454344</v>
      </c>
      <c r="K78" s="18"/>
      <c r="L78" s="46">
        <f t="shared" si="8"/>
        <v>6.1923983621322842E-3</v>
      </c>
      <c r="M78" s="18"/>
    </row>
    <row r="79" spans="1:13" x14ac:dyDescent="0.25">
      <c r="A79" s="2" t="s">
        <v>7</v>
      </c>
      <c r="B79" s="2" t="s">
        <v>87</v>
      </c>
      <c r="C79" s="18"/>
      <c r="D79" s="6">
        <v>231.9</v>
      </c>
      <c r="E79" s="6">
        <v>17.8</v>
      </c>
      <c r="F79" s="17">
        <f t="shared" si="6"/>
        <v>7.6757222940922812E-2</v>
      </c>
      <c r="G79" s="18"/>
      <c r="H79" s="5">
        <v>245.8</v>
      </c>
      <c r="I79" s="30">
        <v>18.3</v>
      </c>
      <c r="J79" s="43">
        <f t="shared" si="7"/>
        <v>7.4450772986167618E-2</v>
      </c>
      <c r="K79" s="18"/>
      <c r="L79" s="46">
        <f t="shared" si="8"/>
        <v>-2.3064499547551937E-3</v>
      </c>
      <c r="M79" s="18"/>
    </row>
    <row r="80" spans="1:13" x14ac:dyDescent="0.25">
      <c r="A80" s="2" t="s">
        <v>5</v>
      </c>
      <c r="B80" s="2" t="s">
        <v>88</v>
      </c>
      <c r="C80" s="18"/>
      <c r="D80" s="13">
        <v>239</v>
      </c>
      <c r="E80" s="13">
        <v>25</v>
      </c>
      <c r="F80" s="17">
        <f t="shared" si="6"/>
        <v>0.10460251046025104</v>
      </c>
      <c r="G80" s="18"/>
      <c r="H80" s="8">
        <v>243</v>
      </c>
      <c r="I80" s="33">
        <v>22</v>
      </c>
      <c r="J80" s="43">
        <f t="shared" si="7"/>
        <v>9.0534979423868317E-2</v>
      </c>
      <c r="K80" s="18"/>
      <c r="L80" s="46">
        <f t="shared" si="8"/>
        <v>-1.4067531036382724E-2</v>
      </c>
      <c r="M80" s="18"/>
    </row>
    <row r="81" spans="1:14" x14ac:dyDescent="0.25">
      <c r="A81" s="2" t="s">
        <v>5</v>
      </c>
      <c r="B81" s="2" t="s">
        <v>89</v>
      </c>
      <c r="C81" s="18"/>
      <c r="D81" s="6">
        <v>220.9</v>
      </c>
      <c r="E81" s="6">
        <v>19.7</v>
      </c>
      <c r="F81" s="17">
        <f t="shared" si="6"/>
        <v>8.9180624717066545E-2</v>
      </c>
      <c r="G81" s="18"/>
      <c r="H81" s="6">
        <v>223</v>
      </c>
      <c r="I81" s="31">
        <v>19.899999999999999</v>
      </c>
      <c r="J81" s="43">
        <f t="shared" si="7"/>
        <v>8.9237668161434969E-2</v>
      </c>
      <c r="K81" s="18"/>
      <c r="L81" s="46">
        <f t="shared" si="8"/>
        <v>5.7043444368423679E-5</v>
      </c>
      <c r="M81" s="18"/>
    </row>
    <row r="82" spans="1:14" x14ac:dyDescent="0.25">
      <c r="A82" s="2" t="s">
        <v>21</v>
      </c>
      <c r="B82" s="2" t="s">
        <v>90</v>
      </c>
      <c r="C82" s="18"/>
      <c r="D82" s="12">
        <v>262.19</v>
      </c>
      <c r="E82" s="12">
        <v>33.9</v>
      </c>
      <c r="F82" s="17">
        <f t="shared" si="6"/>
        <v>0.12929554902932988</v>
      </c>
      <c r="G82" s="18"/>
      <c r="H82" s="12">
        <v>315.10000000000002</v>
      </c>
      <c r="I82" s="37">
        <v>34.840000000000003</v>
      </c>
      <c r="J82" s="43">
        <f t="shared" si="7"/>
        <v>0.11056807362741987</v>
      </c>
      <c r="K82" s="18"/>
      <c r="L82" s="46">
        <f t="shared" si="8"/>
        <v>-1.8727475401910013E-2</v>
      </c>
      <c r="M82" s="18"/>
    </row>
    <row r="83" spans="1:14" x14ac:dyDescent="0.25">
      <c r="A83" s="2" t="s">
        <v>14</v>
      </c>
      <c r="B83" s="2" t="s">
        <v>91</v>
      </c>
      <c r="C83" s="18"/>
      <c r="D83" s="6">
        <v>227.1</v>
      </c>
      <c r="E83" s="6">
        <v>20</v>
      </c>
      <c r="F83" s="17">
        <f t="shared" si="6"/>
        <v>8.8066930867459273E-2</v>
      </c>
      <c r="G83" s="18"/>
      <c r="H83" s="6">
        <v>230.5</v>
      </c>
      <c r="I83" s="31">
        <v>20.8</v>
      </c>
      <c r="J83" s="43">
        <f t="shared" si="7"/>
        <v>9.0238611713665942E-2</v>
      </c>
      <c r="K83" s="18"/>
      <c r="L83" s="46">
        <f t="shared" si="8"/>
        <v>2.1716808462066695E-3</v>
      </c>
      <c r="M83" s="18"/>
    </row>
    <row r="84" spans="1:14" x14ac:dyDescent="0.25">
      <c r="A84" s="2" t="s">
        <v>7</v>
      </c>
      <c r="B84" s="2" t="s">
        <v>92</v>
      </c>
      <c r="C84" s="18"/>
      <c r="D84" s="6">
        <v>413.36</v>
      </c>
      <c r="E84" s="6">
        <v>34.64</v>
      </c>
      <c r="F84" s="17">
        <f t="shared" si="6"/>
        <v>8.3801045093864907E-2</v>
      </c>
      <c r="G84" s="18"/>
      <c r="H84" s="6">
        <v>464.66</v>
      </c>
      <c r="I84" s="31">
        <v>36.19</v>
      </c>
      <c r="J84" s="43">
        <f t="shared" si="7"/>
        <v>7.7884905091895135E-2</v>
      </c>
      <c r="K84" s="18"/>
      <c r="L84" s="46">
        <f t="shared" si="8"/>
        <v>-5.9161400019697719E-3</v>
      </c>
      <c r="M84" s="18"/>
    </row>
    <row r="85" spans="1:14" x14ac:dyDescent="0.25">
      <c r="A85" s="2" t="s">
        <v>16</v>
      </c>
      <c r="B85" s="2" t="s">
        <v>93</v>
      </c>
      <c r="C85" s="18"/>
      <c r="D85" s="13">
        <v>1162</v>
      </c>
      <c r="E85" s="13">
        <v>75</v>
      </c>
      <c r="F85" s="17">
        <f t="shared" si="6"/>
        <v>6.4543889845094668E-2</v>
      </c>
      <c r="G85" s="18"/>
      <c r="H85" s="8">
        <v>1184</v>
      </c>
      <c r="I85" s="33">
        <v>79</v>
      </c>
      <c r="J85" s="17">
        <f t="shared" si="7"/>
        <v>6.6722972972972971E-2</v>
      </c>
      <c r="K85" s="18"/>
      <c r="L85" s="49">
        <f t="shared" si="8"/>
        <v>2.1790831278783035E-3</v>
      </c>
      <c r="M85" s="18"/>
    </row>
    <row r="86" spans="1:14" x14ac:dyDescent="0.25">
      <c r="A86" s="2" t="s">
        <v>14</v>
      </c>
      <c r="B86" s="2" t="s">
        <v>94</v>
      </c>
      <c r="C86" s="18"/>
      <c r="D86" s="13">
        <v>238.5</v>
      </c>
      <c r="E86" s="13">
        <v>30.8</v>
      </c>
      <c r="F86" s="17">
        <f t="shared" si="6"/>
        <v>0.12914046121593292</v>
      </c>
      <c r="G86" s="18"/>
      <c r="H86" s="8">
        <v>242.6</v>
      </c>
      <c r="I86" s="33">
        <v>32</v>
      </c>
      <c r="J86" s="17">
        <f t="shared" si="7"/>
        <v>0.13190436933223412</v>
      </c>
      <c r="K86" s="18"/>
      <c r="L86" s="46">
        <f t="shared" si="8"/>
        <v>2.7639081163012003E-3</v>
      </c>
      <c r="M86" s="18"/>
    </row>
    <row r="87" spans="1:14" x14ac:dyDescent="0.25">
      <c r="A87" s="2" t="s">
        <v>15</v>
      </c>
      <c r="B87" s="2" t="s">
        <v>95</v>
      </c>
      <c r="C87" s="18"/>
      <c r="D87" s="6">
        <v>467.3</v>
      </c>
      <c r="E87" s="6">
        <v>55.55</v>
      </c>
      <c r="F87" s="17">
        <f t="shared" si="6"/>
        <v>0.11887438476353519</v>
      </c>
      <c r="G87" s="18"/>
      <c r="H87" s="6">
        <v>475.53300000000002</v>
      </c>
      <c r="I87" s="31">
        <v>59.58</v>
      </c>
      <c r="J87" s="43">
        <f t="shared" si="7"/>
        <v>0.12529098926888355</v>
      </c>
      <c r="K87" s="18"/>
      <c r="L87" s="46">
        <f t="shared" si="8"/>
        <v>6.4166045053483528E-3</v>
      </c>
      <c r="M87" s="18"/>
    </row>
    <row r="88" spans="1:14" x14ac:dyDescent="0.25">
      <c r="A88" s="2" t="s">
        <v>21</v>
      </c>
      <c r="B88" s="2" t="s">
        <v>96</v>
      </c>
      <c r="C88" s="18"/>
      <c r="D88" s="6">
        <v>360.4</v>
      </c>
      <c r="E88" s="6">
        <v>38.1</v>
      </c>
      <c r="F88" s="17">
        <f t="shared" si="6"/>
        <v>0.10571587125416206</v>
      </c>
      <c r="G88" s="18"/>
      <c r="H88" s="6">
        <v>374</v>
      </c>
      <c r="I88" s="31">
        <v>39.1</v>
      </c>
      <c r="J88" s="43">
        <f t="shared" si="7"/>
        <v>0.10454545454545455</v>
      </c>
      <c r="K88" s="18"/>
      <c r="L88" s="46">
        <f t="shared" si="8"/>
        <v>-1.1704167087075029E-3</v>
      </c>
      <c r="M88" s="18"/>
    </row>
    <row r="89" spans="1:14" x14ac:dyDescent="0.25">
      <c r="A89" s="2" t="s">
        <v>7</v>
      </c>
      <c r="B89" s="2" t="s">
        <v>97</v>
      </c>
      <c r="C89" s="18"/>
      <c r="D89" s="6">
        <v>696</v>
      </c>
      <c r="E89" s="6">
        <v>55</v>
      </c>
      <c r="F89" s="17">
        <f t="shared" si="6"/>
        <v>7.9022988505747127E-2</v>
      </c>
      <c r="G89" s="18"/>
      <c r="H89" s="6">
        <v>819</v>
      </c>
      <c r="I89" s="31">
        <v>55</v>
      </c>
      <c r="J89" s="43">
        <f t="shared" si="7"/>
        <v>6.7155067155067152E-2</v>
      </c>
      <c r="K89" s="18"/>
      <c r="L89" s="46">
        <f t="shared" si="8"/>
        <v>-1.1867921350679975E-2</v>
      </c>
      <c r="M89" s="18"/>
    </row>
    <row r="90" spans="1:14" x14ac:dyDescent="0.25">
      <c r="A90" s="2" t="s">
        <v>7</v>
      </c>
      <c r="B90" s="2" t="s">
        <v>98</v>
      </c>
      <c r="C90" s="18"/>
      <c r="D90" s="6">
        <v>296.39999999999998</v>
      </c>
      <c r="E90" s="6">
        <v>31</v>
      </c>
      <c r="F90" s="17">
        <f t="shared" si="6"/>
        <v>0.10458839406207827</v>
      </c>
      <c r="G90" s="18"/>
      <c r="H90" s="6">
        <v>301.39999999999998</v>
      </c>
      <c r="I90" s="31">
        <v>31.6</v>
      </c>
      <c r="J90" s="17">
        <f t="shared" si="7"/>
        <v>0.10484406104844063</v>
      </c>
      <c r="K90" s="18"/>
      <c r="L90" s="49">
        <f t="shared" si="8"/>
        <v>2.5566698636235452E-4</v>
      </c>
      <c r="M90" s="18"/>
    </row>
    <row r="91" spans="1:14" x14ac:dyDescent="0.25">
      <c r="A91" s="2" t="s">
        <v>10</v>
      </c>
      <c r="B91" s="2" t="s">
        <v>99</v>
      </c>
      <c r="C91" s="18"/>
      <c r="D91" s="6">
        <v>366.7</v>
      </c>
      <c r="E91" s="6">
        <v>28.9</v>
      </c>
      <c r="F91" s="17">
        <f t="shared" si="6"/>
        <v>7.8811017180256335E-2</v>
      </c>
      <c r="G91" s="18"/>
      <c r="H91" s="6">
        <v>375.2</v>
      </c>
      <c r="I91" s="31">
        <v>29.7</v>
      </c>
      <c r="J91" s="43">
        <f t="shared" si="7"/>
        <v>7.9157782515991468E-2</v>
      </c>
      <c r="K91" s="18"/>
      <c r="L91" s="46">
        <f t="shared" si="8"/>
        <v>3.4676533573513302E-4</v>
      </c>
      <c r="M91" s="18"/>
    </row>
    <row r="92" spans="1:14" x14ac:dyDescent="0.25">
      <c r="A92" s="2" t="s">
        <v>5</v>
      </c>
      <c r="B92" s="2" t="s">
        <v>100</v>
      </c>
      <c r="C92" s="18"/>
      <c r="D92" s="6">
        <v>389</v>
      </c>
      <c r="E92" s="6">
        <v>36</v>
      </c>
      <c r="F92" s="17">
        <f t="shared" si="6"/>
        <v>9.2544987146529561E-2</v>
      </c>
      <c r="G92" s="18"/>
      <c r="H92" s="6">
        <v>395</v>
      </c>
      <c r="I92" s="31">
        <v>35</v>
      </c>
      <c r="J92" s="43">
        <f t="shared" si="7"/>
        <v>8.8607594936708861E-2</v>
      </c>
      <c r="K92" s="18"/>
      <c r="L92" s="46">
        <f t="shared" si="8"/>
        <v>-3.9373922098207004E-3</v>
      </c>
      <c r="M92" s="18"/>
    </row>
    <row r="93" spans="1:14" x14ac:dyDescent="0.25">
      <c r="A93" s="2" t="s">
        <v>5</v>
      </c>
      <c r="B93" s="2" t="s">
        <v>101</v>
      </c>
      <c r="C93" s="18"/>
      <c r="D93" s="6">
        <v>173.31</v>
      </c>
      <c r="E93" s="6">
        <v>15.56</v>
      </c>
      <c r="F93" s="17">
        <f t="shared" si="6"/>
        <v>8.9781316715711726E-2</v>
      </c>
      <c r="G93" s="18"/>
      <c r="H93" s="6">
        <v>179.16</v>
      </c>
      <c r="I93" s="31">
        <v>15.26</v>
      </c>
      <c r="J93" s="43">
        <f t="shared" si="7"/>
        <v>8.5175262335342714E-2</v>
      </c>
      <c r="K93" s="18"/>
      <c r="L93" s="46">
        <f t="shared" si="8"/>
        <v>-4.6060543803690124E-3</v>
      </c>
      <c r="M93" s="18"/>
    </row>
    <row r="94" spans="1:14" x14ac:dyDescent="0.25">
      <c r="A94" s="2" t="s">
        <v>5</v>
      </c>
      <c r="B94" s="2" t="s">
        <v>102</v>
      </c>
      <c r="C94" s="18"/>
      <c r="D94" s="6">
        <v>737</v>
      </c>
      <c r="E94" s="6">
        <v>79</v>
      </c>
      <c r="F94" s="17">
        <f t="shared" si="6"/>
        <v>0.10719131614654002</v>
      </c>
      <c r="G94" s="18"/>
      <c r="H94" s="5">
        <v>828</v>
      </c>
      <c r="I94" s="30">
        <v>79</v>
      </c>
      <c r="J94" s="43">
        <f t="shared" si="7"/>
        <v>9.5410628019323665E-2</v>
      </c>
      <c r="K94" s="18"/>
      <c r="L94" s="46">
        <f t="shared" si="8"/>
        <v>-1.178068812721636E-2</v>
      </c>
      <c r="M94" s="18"/>
    </row>
    <row r="95" spans="1:14" s="57" customFormat="1" x14ac:dyDescent="0.25">
      <c r="A95" s="2" t="s">
        <v>18</v>
      </c>
      <c r="B95" s="2" t="s">
        <v>103</v>
      </c>
      <c r="C95" s="18"/>
      <c r="D95" s="6">
        <v>290.5</v>
      </c>
      <c r="E95" s="6">
        <v>30.78</v>
      </c>
      <c r="F95" s="17">
        <f t="shared" si="6"/>
        <v>0.10595524956970741</v>
      </c>
      <c r="G95" s="18"/>
      <c r="H95" s="6">
        <v>293.94</v>
      </c>
      <c r="I95" s="31">
        <v>30.36</v>
      </c>
      <c r="J95" s="43">
        <f t="shared" si="7"/>
        <v>0.10328638497652583</v>
      </c>
      <c r="K95" s="18"/>
      <c r="L95" s="46">
        <f t="shared" si="8"/>
        <v>-2.6688645931815802E-3</v>
      </c>
      <c r="M95" s="18"/>
      <c r="N95"/>
    </row>
    <row r="96" spans="1:14" s="57" customFormat="1" x14ac:dyDescent="0.25">
      <c r="A96" s="2" t="s">
        <v>16</v>
      </c>
      <c r="B96" s="2" t="s">
        <v>104</v>
      </c>
      <c r="C96" s="18"/>
      <c r="D96" s="13">
        <v>699.2</v>
      </c>
      <c r="E96" s="13">
        <v>51.7</v>
      </c>
      <c r="F96" s="17">
        <f t="shared" si="6"/>
        <v>7.3941647597254009E-2</v>
      </c>
      <c r="G96" s="18"/>
      <c r="H96" s="8">
        <v>706.5</v>
      </c>
      <c r="I96" s="33">
        <v>55.2</v>
      </c>
      <c r="J96" s="43">
        <f t="shared" si="7"/>
        <v>7.8131634819532919E-2</v>
      </c>
      <c r="K96" s="18"/>
      <c r="L96" s="46">
        <f t="shared" si="8"/>
        <v>4.1899872222789097E-3</v>
      </c>
      <c r="M96" s="18"/>
      <c r="N96"/>
    </row>
    <row r="97" spans="1:14" s="57" customFormat="1" x14ac:dyDescent="0.25">
      <c r="A97" s="2" t="s">
        <v>21</v>
      </c>
      <c r="B97" s="2" t="s">
        <v>105</v>
      </c>
      <c r="C97" s="18"/>
      <c r="D97" s="6">
        <v>219.14</v>
      </c>
      <c r="E97" s="6">
        <v>13.01</v>
      </c>
      <c r="F97" s="17">
        <f t="shared" si="6"/>
        <v>5.9368440266496306E-2</v>
      </c>
      <c r="G97" s="18"/>
      <c r="H97" s="6">
        <v>247.31</v>
      </c>
      <c r="I97" s="31">
        <v>14</v>
      </c>
      <c r="J97" s="43">
        <f t="shared" si="7"/>
        <v>5.6609114067364845E-2</v>
      </c>
      <c r="K97" s="18"/>
      <c r="L97" s="46">
        <f t="shared" si="8"/>
        <v>-2.7593261991314608E-3</v>
      </c>
      <c r="M97" s="18"/>
      <c r="N97"/>
    </row>
    <row r="98" spans="1:14" s="57" customFormat="1" x14ac:dyDescent="0.25">
      <c r="A98" s="2" t="s">
        <v>16</v>
      </c>
      <c r="B98" s="2" t="s">
        <v>106</v>
      </c>
      <c r="C98" s="18"/>
      <c r="D98" s="6">
        <v>400.45</v>
      </c>
      <c r="E98" s="6">
        <v>27.73</v>
      </c>
      <c r="F98" s="17">
        <f t="shared" si="6"/>
        <v>6.924709701585717E-2</v>
      </c>
      <c r="G98" s="18"/>
      <c r="H98" s="6">
        <v>403</v>
      </c>
      <c r="I98" s="31">
        <v>30.3</v>
      </c>
      <c r="J98" s="43">
        <f t="shared" si="7"/>
        <v>7.518610421836229E-2</v>
      </c>
      <c r="K98" s="18"/>
      <c r="L98" s="46">
        <f t="shared" si="8"/>
        <v>5.9390072025051199E-3</v>
      </c>
      <c r="M98" s="18"/>
      <c r="N98"/>
    </row>
    <row r="99" spans="1:14" s="57" customFormat="1" x14ac:dyDescent="0.25">
      <c r="A99" s="2" t="s">
        <v>16</v>
      </c>
      <c r="B99" s="2" t="s">
        <v>107</v>
      </c>
      <c r="C99" s="18"/>
      <c r="D99" s="6">
        <v>282.49</v>
      </c>
      <c r="E99" s="6">
        <v>23.94</v>
      </c>
      <c r="F99" s="17">
        <f t="shared" si="6"/>
        <v>8.4746362703104539E-2</v>
      </c>
      <c r="G99" s="18"/>
      <c r="H99" s="6">
        <v>291.89999999999998</v>
      </c>
      <c r="I99" s="31">
        <v>25.18</v>
      </c>
      <c r="J99" s="43">
        <f t="shared" si="7"/>
        <v>8.6262418636519358E-2</v>
      </c>
      <c r="K99" s="18"/>
      <c r="L99" s="46">
        <f t="shared" si="8"/>
        <v>1.5160559334148199E-3</v>
      </c>
      <c r="M99" s="18"/>
      <c r="N99"/>
    </row>
    <row r="100" spans="1:14" s="57" customFormat="1" x14ac:dyDescent="0.25">
      <c r="A100" s="2" t="s">
        <v>15</v>
      </c>
      <c r="B100" s="2" t="s">
        <v>108</v>
      </c>
      <c r="C100" s="18"/>
      <c r="D100" s="6">
        <v>219</v>
      </c>
      <c r="E100" s="6">
        <v>19</v>
      </c>
      <c r="F100" s="17">
        <f t="shared" si="6"/>
        <v>8.6757990867579904E-2</v>
      </c>
      <c r="G100" s="18"/>
      <c r="H100" s="6">
        <v>226</v>
      </c>
      <c r="I100" s="31">
        <v>18</v>
      </c>
      <c r="J100" s="43">
        <f t="shared" si="7"/>
        <v>7.9646017699115043E-2</v>
      </c>
      <c r="K100" s="18"/>
      <c r="L100" s="46">
        <f t="shared" si="8"/>
        <v>-7.1119731684648607E-3</v>
      </c>
      <c r="M100" s="18"/>
      <c r="N100"/>
    </row>
    <row r="101" spans="1:14" s="57" customFormat="1" x14ac:dyDescent="0.25">
      <c r="A101" s="2" t="s">
        <v>21</v>
      </c>
      <c r="B101" s="2" t="s">
        <v>109</v>
      </c>
      <c r="C101" s="18"/>
      <c r="D101" s="12">
        <v>231.02</v>
      </c>
      <c r="E101" s="12">
        <v>30.67</v>
      </c>
      <c r="F101" s="17">
        <f t="shared" si="6"/>
        <v>0.13275906847891958</v>
      </c>
      <c r="G101" s="18"/>
      <c r="H101" s="12">
        <v>260.7</v>
      </c>
      <c r="I101" s="37">
        <v>31.01</v>
      </c>
      <c r="J101" s="43">
        <f t="shared" si="7"/>
        <v>0.11894898350594554</v>
      </c>
      <c r="K101" s="18"/>
      <c r="L101" s="46">
        <f t="shared" si="8"/>
        <v>-1.3810084972974035E-2</v>
      </c>
      <c r="M101" s="18"/>
      <c r="N101"/>
    </row>
    <row r="102" spans="1:14" s="57" customFormat="1" x14ac:dyDescent="0.25">
      <c r="A102" s="2" t="s">
        <v>14</v>
      </c>
      <c r="B102" s="2" t="s">
        <v>110</v>
      </c>
      <c r="C102" s="18"/>
      <c r="D102" s="6">
        <v>269.3</v>
      </c>
      <c r="E102" s="6">
        <v>22.1</v>
      </c>
      <c r="F102" s="17">
        <f t="shared" ref="F102:F133" si="9">E102/D102</f>
        <v>8.2064611956925368E-2</v>
      </c>
      <c r="G102" s="18"/>
      <c r="H102" s="6">
        <v>272.60000000000002</v>
      </c>
      <c r="I102" s="31">
        <v>23.5</v>
      </c>
      <c r="J102" s="43">
        <f t="shared" ref="J102:J133" si="10">I102/H102</f>
        <v>8.620689655172413E-2</v>
      </c>
      <c r="K102" s="18"/>
      <c r="L102" s="46">
        <f t="shared" ref="L102:L133" si="11">J102-F102</f>
        <v>4.1422845947987619E-3</v>
      </c>
      <c r="M102" s="18"/>
      <c r="N102"/>
    </row>
    <row r="103" spans="1:14" s="57" customFormat="1" x14ac:dyDescent="0.25">
      <c r="A103" s="4" t="s">
        <v>7</v>
      </c>
      <c r="B103" s="4" t="s">
        <v>111</v>
      </c>
      <c r="C103" s="18"/>
      <c r="D103" s="16">
        <v>131.1</v>
      </c>
      <c r="E103" s="16">
        <v>15.2</v>
      </c>
      <c r="F103" s="17">
        <f t="shared" si="9"/>
        <v>0.11594202898550725</v>
      </c>
      <c r="G103" s="18"/>
      <c r="H103" s="16">
        <v>153.6</v>
      </c>
      <c r="I103" s="41">
        <v>15.4</v>
      </c>
      <c r="J103" s="43">
        <f t="shared" si="10"/>
        <v>0.10026041666666667</v>
      </c>
      <c r="K103" s="18"/>
      <c r="L103" s="46">
        <f t="shared" si="11"/>
        <v>-1.5681612318840576E-2</v>
      </c>
      <c r="M103" s="18"/>
      <c r="N103"/>
    </row>
    <row r="104" spans="1:14" s="57" customFormat="1" x14ac:dyDescent="0.25">
      <c r="A104" s="2" t="s">
        <v>21</v>
      </c>
      <c r="B104" s="2" t="s">
        <v>112</v>
      </c>
      <c r="C104" s="18"/>
      <c r="D104" s="6">
        <v>237.02</v>
      </c>
      <c r="E104" s="6">
        <v>18.62</v>
      </c>
      <c r="F104" s="17">
        <f t="shared" si="9"/>
        <v>7.8558771411695219E-2</v>
      </c>
      <c r="G104" s="18"/>
      <c r="H104" s="6">
        <v>240.74</v>
      </c>
      <c r="I104" s="31">
        <v>18.100000000000001</v>
      </c>
      <c r="J104" s="43">
        <f t="shared" si="10"/>
        <v>7.5184846722605309E-2</v>
      </c>
      <c r="K104" s="18"/>
      <c r="L104" s="46">
        <f t="shared" si="11"/>
        <v>-3.3739246890899105E-3</v>
      </c>
      <c r="M104" s="18"/>
      <c r="N104"/>
    </row>
    <row r="105" spans="1:14" s="57" customFormat="1" x14ac:dyDescent="0.25">
      <c r="A105" s="2" t="s">
        <v>18</v>
      </c>
      <c r="B105" s="2" t="s">
        <v>113</v>
      </c>
      <c r="C105" s="18"/>
      <c r="D105" s="6">
        <v>355.89</v>
      </c>
      <c r="E105" s="6">
        <v>38.08</v>
      </c>
      <c r="F105" s="17">
        <f t="shared" si="9"/>
        <v>0.106999353732895</v>
      </c>
      <c r="G105" s="18"/>
      <c r="H105" s="6">
        <v>362.6</v>
      </c>
      <c r="I105" s="31">
        <v>38.47</v>
      </c>
      <c r="J105" s="43">
        <f t="shared" si="10"/>
        <v>0.10609487038058465</v>
      </c>
      <c r="K105" s="18"/>
      <c r="L105" s="46">
        <f t="shared" si="11"/>
        <v>-9.0448335231034516E-4</v>
      </c>
      <c r="M105" s="18"/>
      <c r="N105"/>
    </row>
    <row r="106" spans="1:14" x14ac:dyDescent="0.25">
      <c r="A106" s="2" t="s">
        <v>7</v>
      </c>
      <c r="B106" s="2" t="s">
        <v>114</v>
      </c>
      <c r="C106" s="18"/>
      <c r="D106" s="13">
        <v>309</v>
      </c>
      <c r="E106" s="13">
        <v>33</v>
      </c>
      <c r="F106" s="17">
        <f t="shared" si="9"/>
        <v>0.10679611650485436</v>
      </c>
      <c r="G106" s="18"/>
      <c r="H106" s="8">
        <v>357</v>
      </c>
      <c r="I106" s="33">
        <v>35</v>
      </c>
      <c r="J106" s="43">
        <f t="shared" si="10"/>
        <v>9.8039215686274508E-2</v>
      </c>
      <c r="K106" s="18"/>
      <c r="L106" s="46">
        <f t="shared" si="11"/>
        <v>-8.7569008185798547E-3</v>
      </c>
      <c r="M106" s="18"/>
    </row>
    <row r="107" spans="1:14" x14ac:dyDescent="0.25">
      <c r="A107" s="2" t="s">
        <v>15</v>
      </c>
      <c r="B107" s="2" t="s">
        <v>115</v>
      </c>
      <c r="C107" s="18"/>
      <c r="D107" s="13">
        <v>725.7</v>
      </c>
      <c r="E107" s="13">
        <v>72.599999999999994</v>
      </c>
      <c r="F107" s="17">
        <f t="shared" si="9"/>
        <v>0.1000413393964448</v>
      </c>
      <c r="G107" s="18"/>
      <c r="H107" s="8">
        <v>746.1</v>
      </c>
      <c r="I107" s="33">
        <v>73.8</v>
      </c>
      <c r="J107" s="43">
        <f t="shared" si="10"/>
        <v>9.8914354644149577E-2</v>
      </c>
      <c r="K107" s="18"/>
      <c r="L107" s="46">
        <f t="shared" si="11"/>
        <v>-1.1269847522952237E-3</v>
      </c>
      <c r="M107" s="18"/>
    </row>
    <row r="108" spans="1:14" x14ac:dyDescent="0.25">
      <c r="A108" s="2" t="s">
        <v>21</v>
      </c>
      <c r="B108" s="2" t="s">
        <v>116</v>
      </c>
      <c r="C108" s="18"/>
      <c r="D108" s="6">
        <v>178.83</v>
      </c>
      <c r="E108" s="6">
        <v>16.559999999999999</v>
      </c>
      <c r="F108" s="17">
        <f t="shared" si="9"/>
        <v>9.2601912430800182E-2</v>
      </c>
      <c r="G108" s="18"/>
      <c r="H108" s="6">
        <v>185.05</v>
      </c>
      <c r="I108" s="31">
        <v>16.43</v>
      </c>
      <c r="J108" s="43">
        <f t="shared" si="10"/>
        <v>8.8786814374493372E-2</v>
      </c>
      <c r="K108" s="18"/>
      <c r="L108" s="46">
        <f t="shared" si="11"/>
        <v>-3.8150980563068093E-3</v>
      </c>
      <c r="M108" s="18"/>
    </row>
    <row r="109" spans="1:14" x14ac:dyDescent="0.25">
      <c r="A109" s="2" t="s">
        <v>10</v>
      </c>
      <c r="B109" s="2" t="s">
        <v>117</v>
      </c>
      <c r="C109" s="18"/>
      <c r="D109" s="6">
        <v>387</v>
      </c>
      <c r="E109" s="6">
        <v>58</v>
      </c>
      <c r="F109" s="17">
        <f t="shared" si="9"/>
        <v>0.14987080103359174</v>
      </c>
      <c r="G109" s="18"/>
      <c r="H109" s="6">
        <v>404</v>
      </c>
      <c r="I109" s="31">
        <v>60</v>
      </c>
      <c r="J109" s="43">
        <f t="shared" si="10"/>
        <v>0.14851485148514851</v>
      </c>
      <c r="K109" s="18"/>
      <c r="L109" s="46">
        <f t="shared" si="11"/>
        <v>-1.3559495484432305E-3</v>
      </c>
      <c r="M109" s="18"/>
    </row>
    <row r="110" spans="1:14" x14ac:dyDescent="0.25">
      <c r="A110" s="2" t="s">
        <v>21</v>
      </c>
      <c r="B110" s="2" t="s">
        <v>118</v>
      </c>
      <c r="C110" s="18"/>
      <c r="D110" s="6">
        <v>312</v>
      </c>
      <c r="E110" s="6">
        <v>22</v>
      </c>
      <c r="F110" s="17">
        <f t="shared" si="9"/>
        <v>7.0512820512820512E-2</v>
      </c>
      <c r="G110" s="18"/>
      <c r="H110" s="6">
        <v>317</v>
      </c>
      <c r="I110" s="31">
        <v>22</v>
      </c>
      <c r="J110" s="43">
        <f t="shared" si="10"/>
        <v>6.9400630914826497E-2</v>
      </c>
      <c r="K110" s="18"/>
      <c r="L110" s="46">
        <f t="shared" si="11"/>
        <v>-1.112189597994015E-3</v>
      </c>
      <c r="M110" s="18"/>
    </row>
    <row r="111" spans="1:14" x14ac:dyDescent="0.25">
      <c r="A111" s="2" t="s">
        <v>21</v>
      </c>
      <c r="B111" s="2" t="s">
        <v>119</v>
      </c>
      <c r="C111" s="18"/>
      <c r="D111" s="6">
        <v>385.1</v>
      </c>
      <c r="E111" s="6">
        <v>32</v>
      </c>
      <c r="F111" s="17">
        <f t="shared" si="9"/>
        <v>8.3095299922098145E-2</v>
      </c>
      <c r="G111" s="18"/>
      <c r="H111" s="5">
        <v>431.8</v>
      </c>
      <c r="I111" s="30">
        <v>33.9</v>
      </c>
      <c r="J111" s="43">
        <f t="shared" si="10"/>
        <v>7.8508568781843438E-2</v>
      </c>
      <c r="K111" s="18"/>
      <c r="L111" s="46">
        <f t="shared" si="11"/>
        <v>-4.5867311402547073E-3</v>
      </c>
      <c r="M111" s="18"/>
    </row>
    <row r="112" spans="1:14" x14ac:dyDescent="0.25">
      <c r="A112" s="2" t="s">
        <v>40</v>
      </c>
      <c r="B112" s="2" t="s">
        <v>120</v>
      </c>
      <c r="C112" s="18"/>
      <c r="D112" s="13">
        <v>495.46</v>
      </c>
      <c r="E112" s="13">
        <v>56.46</v>
      </c>
      <c r="F112" s="17">
        <f t="shared" si="9"/>
        <v>0.11395470875549994</v>
      </c>
      <c r="G112" s="18"/>
      <c r="H112" s="8">
        <v>488.55</v>
      </c>
      <c r="I112" s="33">
        <v>53.86</v>
      </c>
      <c r="J112" s="43">
        <f t="shared" si="10"/>
        <v>0.11024460137140517</v>
      </c>
      <c r="K112" s="18"/>
      <c r="L112" s="46">
        <f t="shared" si="11"/>
        <v>-3.710107384094774E-3</v>
      </c>
      <c r="M112" s="18"/>
    </row>
    <row r="113" spans="1:13" x14ac:dyDescent="0.25">
      <c r="A113" s="2" t="s">
        <v>7</v>
      </c>
      <c r="B113" s="2" t="s">
        <v>121</v>
      </c>
      <c r="C113" s="18"/>
      <c r="D113" s="6">
        <v>356.7</v>
      </c>
      <c r="E113" s="6">
        <v>24.7</v>
      </c>
      <c r="F113" s="17">
        <f t="shared" si="9"/>
        <v>6.9245864872441831E-2</v>
      </c>
      <c r="G113" s="18"/>
      <c r="H113" s="6">
        <v>365.2</v>
      </c>
      <c r="I113" s="31">
        <v>25.7</v>
      </c>
      <c r="J113" s="43">
        <f t="shared" si="10"/>
        <v>7.0372398685651705E-2</v>
      </c>
      <c r="K113" s="18"/>
      <c r="L113" s="46">
        <f t="shared" si="11"/>
        <v>1.1265338132098734E-3</v>
      </c>
      <c r="M113" s="18"/>
    </row>
    <row r="114" spans="1:13" x14ac:dyDescent="0.25">
      <c r="A114" s="2" t="s">
        <v>7</v>
      </c>
      <c r="B114" s="2" t="s">
        <v>122</v>
      </c>
      <c r="C114" s="18"/>
      <c r="D114" s="6">
        <v>114</v>
      </c>
      <c r="E114" s="6">
        <v>8.3000000000000007</v>
      </c>
      <c r="F114" s="17">
        <f t="shared" si="9"/>
        <v>7.2807017543859653E-2</v>
      </c>
      <c r="G114" s="18"/>
      <c r="H114" s="6">
        <v>116.4</v>
      </c>
      <c r="I114" s="31">
        <v>8.8000000000000007</v>
      </c>
      <c r="J114" s="43">
        <f t="shared" si="10"/>
        <v>7.5601374570446744E-2</v>
      </c>
      <c r="K114" s="18"/>
      <c r="L114" s="46">
        <f t="shared" si="11"/>
        <v>2.794357026587091E-3</v>
      </c>
      <c r="M114" s="18"/>
    </row>
    <row r="115" spans="1:13" x14ac:dyDescent="0.25">
      <c r="A115" s="2" t="s">
        <v>10</v>
      </c>
      <c r="B115" s="2" t="s">
        <v>123</v>
      </c>
      <c r="C115" s="18"/>
      <c r="D115" s="6">
        <v>239.4</v>
      </c>
      <c r="E115" s="6">
        <v>23.3</v>
      </c>
      <c r="F115" s="17">
        <f t="shared" si="9"/>
        <v>9.73266499582289E-2</v>
      </c>
      <c r="G115" s="18"/>
      <c r="H115" s="6">
        <v>265.89999999999998</v>
      </c>
      <c r="I115" s="31">
        <v>25</v>
      </c>
      <c r="J115" s="43">
        <f t="shared" si="10"/>
        <v>9.4020308386611517E-2</v>
      </c>
      <c r="K115" s="18"/>
      <c r="L115" s="46">
        <f t="shared" si="11"/>
        <v>-3.3063415716173827E-3</v>
      </c>
      <c r="M115" s="18"/>
    </row>
    <row r="116" spans="1:13" x14ac:dyDescent="0.25">
      <c r="A116" s="2" t="s">
        <v>21</v>
      </c>
      <c r="B116" s="2" t="s">
        <v>124</v>
      </c>
      <c r="C116" s="18"/>
      <c r="D116" s="6">
        <v>340.44</v>
      </c>
      <c r="E116" s="6">
        <v>27.7</v>
      </c>
      <c r="F116" s="17">
        <f t="shared" si="9"/>
        <v>8.1365291975091056E-2</v>
      </c>
      <c r="G116" s="18"/>
      <c r="H116" s="6">
        <v>378.05</v>
      </c>
      <c r="I116" s="31">
        <v>29.23</v>
      </c>
      <c r="J116" s="43">
        <f t="shared" si="10"/>
        <v>7.7317815103822241E-2</v>
      </c>
      <c r="K116" s="18"/>
      <c r="L116" s="46">
        <f t="shared" si="11"/>
        <v>-4.0474768712688153E-3</v>
      </c>
      <c r="M116" s="18"/>
    </row>
    <row r="117" spans="1:13" x14ac:dyDescent="0.25">
      <c r="A117" s="2" t="s">
        <v>10</v>
      </c>
      <c r="B117" s="2" t="s">
        <v>125</v>
      </c>
      <c r="C117" s="18"/>
      <c r="D117" s="6">
        <v>405.1</v>
      </c>
      <c r="E117" s="6">
        <v>47.2</v>
      </c>
      <c r="F117" s="17">
        <f t="shared" si="9"/>
        <v>0.11651444087879535</v>
      </c>
      <c r="G117" s="18"/>
      <c r="H117" s="6">
        <v>402.9</v>
      </c>
      <c r="I117" s="31">
        <v>48.1</v>
      </c>
      <c r="J117" s="43">
        <f t="shared" si="10"/>
        <v>0.11938446264581783</v>
      </c>
      <c r="K117" s="18"/>
      <c r="L117" s="46">
        <f t="shared" si="11"/>
        <v>2.8700217670224737E-3</v>
      </c>
      <c r="M117" s="18"/>
    </row>
    <row r="118" spans="1:13" x14ac:dyDescent="0.25">
      <c r="A118" s="2" t="s">
        <v>5</v>
      </c>
      <c r="B118" s="2" t="s">
        <v>126</v>
      </c>
      <c r="C118" s="18"/>
      <c r="D118" s="6">
        <v>444.4</v>
      </c>
      <c r="E118" s="6">
        <v>42.2</v>
      </c>
      <c r="F118" s="17">
        <f t="shared" si="9"/>
        <v>9.4959495949594977E-2</v>
      </c>
      <c r="G118" s="18"/>
      <c r="H118" s="6">
        <v>448.7</v>
      </c>
      <c r="I118" s="31">
        <v>41.8</v>
      </c>
      <c r="J118" s="43">
        <f t="shared" si="10"/>
        <v>9.3158012034767104E-2</v>
      </c>
      <c r="K118" s="18"/>
      <c r="L118" s="46">
        <f t="shared" si="11"/>
        <v>-1.8014839148278727E-3</v>
      </c>
      <c r="M118" s="18"/>
    </row>
    <row r="119" spans="1:13" x14ac:dyDescent="0.25">
      <c r="A119" s="2" t="s">
        <v>21</v>
      </c>
      <c r="B119" s="2" t="s">
        <v>127</v>
      </c>
      <c r="C119" s="18"/>
      <c r="D119" s="6">
        <v>129.86000000000001</v>
      </c>
      <c r="E119" s="6">
        <v>7.66</v>
      </c>
      <c r="F119" s="17">
        <f t="shared" si="9"/>
        <v>5.8986600954874478E-2</v>
      </c>
      <c r="G119" s="18"/>
      <c r="H119" s="6">
        <v>144</v>
      </c>
      <c r="I119" s="31">
        <v>8.35</v>
      </c>
      <c r="J119" s="43">
        <f t="shared" si="10"/>
        <v>5.7986111111111106E-2</v>
      </c>
      <c r="K119" s="18"/>
      <c r="L119" s="46">
        <f t="shared" si="11"/>
        <v>-1.0004898437633719E-3</v>
      </c>
      <c r="M119" s="18"/>
    </row>
    <row r="120" spans="1:13" x14ac:dyDescent="0.25">
      <c r="A120" s="2" t="s">
        <v>5</v>
      </c>
      <c r="B120" s="2" t="s">
        <v>128</v>
      </c>
      <c r="C120" s="18"/>
      <c r="D120" s="6">
        <v>548</v>
      </c>
      <c r="E120" s="6">
        <v>44</v>
      </c>
      <c r="F120" s="17">
        <f t="shared" si="9"/>
        <v>8.0291970802919707E-2</v>
      </c>
      <c r="G120" s="18"/>
      <c r="H120" s="5">
        <v>556</v>
      </c>
      <c r="I120" s="30">
        <v>44</v>
      </c>
      <c r="J120" s="43">
        <f t="shared" si="10"/>
        <v>7.9136690647482008E-2</v>
      </c>
      <c r="K120" s="18"/>
      <c r="L120" s="46">
        <f t="shared" si="11"/>
        <v>-1.155280155437699E-3</v>
      </c>
      <c r="M120" s="18"/>
    </row>
    <row r="121" spans="1:13" x14ac:dyDescent="0.25">
      <c r="A121" s="2" t="s">
        <v>18</v>
      </c>
      <c r="B121" s="2" t="s">
        <v>129</v>
      </c>
      <c r="C121" s="18"/>
      <c r="D121" s="13">
        <v>375.01</v>
      </c>
      <c r="E121" s="13">
        <v>59.54</v>
      </c>
      <c r="F121" s="17">
        <f t="shared" si="9"/>
        <v>0.15876909949068024</v>
      </c>
      <c r="G121" s="18"/>
      <c r="H121" s="13">
        <v>416.48</v>
      </c>
      <c r="I121" s="38">
        <v>60.89</v>
      </c>
      <c r="J121" s="43">
        <f t="shared" si="10"/>
        <v>0.1462014982712255</v>
      </c>
      <c r="K121" s="18"/>
      <c r="L121" s="46">
        <f t="shared" si="11"/>
        <v>-1.2567601219454744E-2</v>
      </c>
      <c r="M121" s="18"/>
    </row>
    <row r="122" spans="1:13" x14ac:dyDescent="0.25">
      <c r="A122" s="2" t="s">
        <v>10</v>
      </c>
      <c r="B122" s="2" t="s">
        <v>130</v>
      </c>
      <c r="C122" s="18"/>
      <c r="D122" s="6">
        <v>371.6</v>
      </c>
      <c r="E122" s="6">
        <v>33.4</v>
      </c>
      <c r="F122" s="17">
        <f t="shared" si="9"/>
        <v>8.9881593110871891E-2</v>
      </c>
      <c r="G122" s="18"/>
      <c r="H122" s="6">
        <v>381.9</v>
      </c>
      <c r="I122" s="31">
        <v>33.700000000000003</v>
      </c>
      <c r="J122" s="43">
        <f t="shared" si="10"/>
        <v>8.8242995548572942E-2</v>
      </c>
      <c r="K122" s="18"/>
      <c r="L122" s="46">
        <f t="shared" si="11"/>
        <v>-1.638597562298949E-3</v>
      </c>
      <c r="M122" s="18"/>
    </row>
    <row r="123" spans="1:13" x14ac:dyDescent="0.25">
      <c r="A123" s="2" t="s">
        <v>10</v>
      </c>
      <c r="B123" s="2" t="s">
        <v>131</v>
      </c>
      <c r="C123" s="18"/>
      <c r="D123" s="6">
        <v>416.91399999999999</v>
      </c>
      <c r="E123" s="6">
        <v>62.393999999999998</v>
      </c>
      <c r="F123" s="17">
        <f t="shared" si="9"/>
        <v>0.14965676374504094</v>
      </c>
      <c r="G123" s="18"/>
      <c r="H123" s="6">
        <v>462.59500000000003</v>
      </c>
      <c r="I123" s="31">
        <v>64.626000000000005</v>
      </c>
      <c r="J123" s="43">
        <f t="shared" si="10"/>
        <v>0.1397031961002605</v>
      </c>
      <c r="K123" s="18"/>
      <c r="L123" s="46">
        <f t="shared" si="11"/>
        <v>-9.9535676447804478E-3</v>
      </c>
      <c r="M123" s="18"/>
    </row>
    <row r="124" spans="1:13" x14ac:dyDescent="0.25">
      <c r="A124" s="2" t="s">
        <v>21</v>
      </c>
      <c r="B124" s="2" t="s">
        <v>132</v>
      </c>
      <c r="C124" s="18"/>
      <c r="D124" s="6">
        <v>262.2</v>
      </c>
      <c r="E124" s="6">
        <v>28.1</v>
      </c>
      <c r="F124" s="17">
        <f t="shared" si="9"/>
        <v>0.10717009916094586</v>
      </c>
      <c r="G124" s="18"/>
      <c r="H124" s="6">
        <v>272.5</v>
      </c>
      <c r="I124" s="31">
        <v>29.4</v>
      </c>
      <c r="J124" s="43">
        <f t="shared" si="10"/>
        <v>0.10788990825688073</v>
      </c>
      <c r="K124" s="18"/>
      <c r="L124" s="46">
        <f t="shared" si="11"/>
        <v>7.1980909593487297E-4</v>
      </c>
      <c r="M124" s="18"/>
    </row>
    <row r="125" spans="1:13" x14ac:dyDescent="0.25">
      <c r="A125" s="2" t="s">
        <v>18</v>
      </c>
      <c r="B125" s="2" t="s">
        <v>133</v>
      </c>
      <c r="C125" s="18"/>
      <c r="D125" s="6">
        <v>237.2</v>
      </c>
      <c r="E125" s="6">
        <v>26.3</v>
      </c>
      <c r="F125" s="17">
        <f t="shared" si="9"/>
        <v>0.11087689713322092</v>
      </c>
      <c r="G125" s="18"/>
      <c r="H125" s="6">
        <v>241.7</v>
      </c>
      <c r="I125" s="31">
        <v>25.7</v>
      </c>
      <c r="J125" s="43">
        <f t="shared" si="10"/>
        <v>0.1063301613570542</v>
      </c>
      <c r="K125" s="18"/>
      <c r="L125" s="46">
        <f t="shared" si="11"/>
        <v>-4.5467357761667243E-3</v>
      </c>
      <c r="M125" s="18"/>
    </row>
    <row r="126" spans="1:13" x14ac:dyDescent="0.25">
      <c r="A126" s="2" t="s">
        <v>7</v>
      </c>
      <c r="B126" s="2" t="s">
        <v>134</v>
      </c>
      <c r="C126" s="18"/>
      <c r="D126" s="6">
        <v>694.6</v>
      </c>
      <c r="E126" s="6">
        <v>36.1</v>
      </c>
      <c r="F126" s="17">
        <f t="shared" si="9"/>
        <v>5.1972358191765045E-2</v>
      </c>
      <c r="G126" s="18"/>
      <c r="H126" s="6">
        <v>724.4</v>
      </c>
      <c r="I126" s="31">
        <v>37.4</v>
      </c>
      <c r="J126" s="43">
        <f t="shared" si="10"/>
        <v>5.1628934290447265E-2</v>
      </c>
      <c r="K126" s="18"/>
      <c r="L126" s="46">
        <f t="shared" si="11"/>
        <v>-3.4342390131777978E-4</v>
      </c>
      <c r="M126" s="18"/>
    </row>
    <row r="127" spans="1:13" x14ac:dyDescent="0.25">
      <c r="A127" s="2" t="s">
        <v>14</v>
      </c>
      <c r="B127" s="2" t="s">
        <v>135</v>
      </c>
      <c r="C127" s="18"/>
      <c r="D127" s="6">
        <v>231.6</v>
      </c>
      <c r="E127" s="6">
        <v>16.5</v>
      </c>
      <c r="F127" s="17">
        <f t="shared" si="9"/>
        <v>7.1243523316062179E-2</v>
      </c>
      <c r="G127" s="18"/>
      <c r="H127" s="6">
        <v>238.2</v>
      </c>
      <c r="I127" s="31">
        <v>17.3</v>
      </c>
      <c r="J127" s="43">
        <f t="shared" si="10"/>
        <v>7.262804366078926E-2</v>
      </c>
      <c r="K127" s="18"/>
      <c r="L127" s="46">
        <f t="shared" si="11"/>
        <v>1.3845203447270804E-3</v>
      </c>
      <c r="M127" s="18"/>
    </row>
    <row r="128" spans="1:13" x14ac:dyDescent="0.25">
      <c r="A128" s="2" t="s">
        <v>14</v>
      </c>
      <c r="B128" s="2" t="s">
        <v>136</v>
      </c>
      <c r="C128" s="18"/>
      <c r="D128" s="6">
        <v>286.3</v>
      </c>
      <c r="E128" s="6">
        <v>25.5</v>
      </c>
      <c r="F128" s="17">
        <f t="shared" si="9"/>
        <v>8.9067411805798108E-2</v>
      </c>
      <c r="G128" s="18"/>
      <c r="H128" s="6">
        <v>298.5</v>
      </c>
      <c r="I128" s="31">
        <v>26.4</v>
      </c>
      <c r="J128" s="43">
        <f t="shared" si="10"/>
        <v>8.8442211055276373E-2</v>
      </c>
      <c r="K128" s="18"/>
      <c r="L128" s="46">
        <f t="shared" si="11"/>
        <v>-6.2520075052173441E-4</v>
      </c>
      <c r="M128" s="18"/>
    </row>
    <row r="129" spans="1:13" x14ac:dyDescent="0.25">
      <c r="A129" s="2" t="s">
        <v>21</v>
      </c>
      <c r="B129" s="2" t="s">
        <v>137</v>
      </c>
      <c r="C129" s="18"/>
      <c r="D129" s="12">
        <v>485</v>
      </c>
      <c r="E129" s="12">
        <v>35</v>
      </c>
      <c r="F129" s="17">
        <f t="shared" si="9"/>
        <v>7.2164948453608241E-2</v>
      </c>
      <c r="G129" s="18"/>
      <c r="H129" s="14">
        <v>495</v>
      </c>
      <c r="I129" s="39">
        <v>36</v>
      </c>
      <c r="J129" s="43">
        <f t="shared" si="10"/>
        <v>7.2727272727272724E-2</v>
      </c>
      <c r="K129" s="18"/>
      <c r="L129" s="46">
        <f t="shared" si="11"/>
        <v>5.623242736644829E-4</v>
      </c>
      <c r="M129" s="18"/>
    </row>
    <row r="130" spans="1:13" x14ac:dyDescent="0.25">
      <c r="A130" s="2" t="s">
        <v>16</v>
      </c>
      <c r="B130" s="2" t="s">
        <v>138</v>
      </c>
      <c r="C130" s="18"/>
      <c r="D130" s="6">
        <v>554.6</v>
      </c>
      <c r="E130" s="6">
        <v>43</v>
      </c>
      <c r="F130" s="17">
        <f t="shared" si="9"/>
        <v>7.7533357374684447E-2</v>
      </c>
      <c r="G130" s="18"/>
      <c r="H130" s="6">
        <v>579.6</v>
      </c>
      <c r="I130" s="31">
        <v>45.6</v>
      </c>
      <c r="J130" s="43">
        <f t="shared" si="10"/>
        <v>7.8674948240165632E-2</v>
      </c>
      <c r="K130" s="18"/>
      <c r="L130" s="46">
        <f t="shared" si="11"/>
        <v>1.1415908654811846E-3</v>
      </c>
      <c r="M130" s="18"/>
    </row>
    <row r="131" spans="1:13" x14ac:dyDescent="0.25">
      <c r="A131" s="2" t="s">
        <v>21</v>
      </c>
      <c r="B131" s="2" t="s">
        <v>139</v>
      </c>
      <c r="C131" s="18"/>
      <c r="D131" s="6">
        <v>492</v>
      </c>
      <c r="E131" s="6">
        <v>36</v>
      </c>
      <c r="F131" s="17">
        <f t="shared" si="9"/>
        <v>7.3170731707317069E-2</v>
      </c>
      <c r="G131" s="18"/>
      <c r="H131" s="6">
        <v>492</v>
      </c>
      <c r="I131" s="31">
        <v>37</v>
      </c>
      <c r="J131" s="43">
        <f t="shared" si="10"/>
        <v>7.5203252032520332E-2</v>
      </c>
      <c r="K131" s="18"/>
      <c r="L131" s="46">
        <f t="shared" si="11"/>
        <v>2.0325203252032631E-3</v>
      </c>
      <c r="M131" s="18"/>
    </row>
    <row r="132" spans="1:13" x14ac:dyDescent="0.25">
      <c r="A132" s="2" t="s">
        <v>7</v>
      </c>
      <c r="B132" s="2" t="s">
        <v>140</v>
      </c>
      <c r="C132" s="18"/>
      <c r="D132" s="6">
        <v>171</v>
      </c>
      <c r="E132" s="6">
        <v>17.5</v>
      </c>
      <c r="F132" s="17">
        <f t="shared" si="9"/>
        <v>0.1023391812865497</v>
      </c>
      <c r="G132" s="18"/>
      <c r="H132" s="6">
        <v>190.2</v>
      </c>
      <c r="I132" s="31">
        <v>18.2</v>
      </c>
      <c r="J132" s="43">
        <f t="shared" si="10"/>
        <v>9.5688748685594113E-2</v>
      </c>
      <c r="K132" s="18"/>
      <c r="L132" s="46">
        <f t="shared" si="11"/>
        <v>-6.6504326009555886E-3</v>
      </c>
      <c r="M132" s="18"/>
    </row>
    <row r="133" spans="1:13" x14ac:dyDescent="0.25">
      <c r="A133" s="2" t="s">
        <v>18</v>
      </c>
      <c r="B133" s="2" t="s">
        <v>141</v>
      </c>
      <c r="C133" s="18"/>
      <c r="D133" s="6">
        <v>334.77</v>
      </c>
      <c r="E133" s="56">
        <v>38.619999999999997</v>
      </c>
      <c r="F133" s="17">
        <f t="shared" si="9"/>
        <v>0.11536278639065627</v>
      </c>
      <c r="G133" s="18"/>
      <c r="H133" s="6">
        <v>343.81</v>
      </c>
      <c r="I133" s="42">
        <v>43.81</v>
      </c>
      <c r="J133" s="43">
        <f t="shared" si="10"/>
        <v>0.12742503126726973</v>
      </c>
      <c r="K133" s="18"/>
      <c r="L133" s="46">
        <f t="shared" si="11"/>
        <v>1.2062244876613462E-2</v>
      </c>
      <c r="M133" s="18"/>
    </row>
    <row r="134" spans="1:13" x14ac:dyDescent="0.25">
      <c r="A134" s="24"/>
      <c r="B134" s="22" t="s">
        <v>148</v>
      </c>
      <c r="C134" s="18"/>
      <c r="D134" s="25">
        <f>AVERAGE(D6:D133)</f>
        <v>368.22092187499976</v>
      </c>
      <c r="E134" s="26">
        <f>AVERAGE(E6:E133)</f>
        <v>36.287171875000006</v>
      </c>
      <c r="F134" s="50">
        <f>AVERAGE(F6:F133)</f>
        <v>9.9531381716223638E-2</v>
      </c>
      <c r="G134" s="18"/>
      <c r="H134" s="44">
        <f>AVERAGE(H6:H133)</f>
        <v>374.11185156249996</v>
      </c>
      <c r="I134" s="45">
        <f>AVERAGE(I6:I133)</f>
        <v>36.493132812500008</v>
      </c>
      <c r="J134" s="50">
        <f>AVERAGE(J6:J133)</f>
        <v>9.7935513822049361E-2</v>
      </c>
      <c r="K134" s="18"/>
      <c r="L134" s="50">
        <f>AVERAGE(L6:L133)</f>
        <v>-1.5958678941742749E-3</v>
      </c>
      <c r="M134" s="18"/>
    </row>
    <row r="135" spans="1:13" x14ac:dyDescent="0.25">
      <c r="A135" s="20"/>
      <c r="B135" s="23"/>
      <c r="C135" s="18"/>
      <c r="D135" s="25">
        <f>SUM(D6:D133)</f>
        <v>47132.277999999969</v>
      </c>
      <c r="E135" s="25">
        <f>SUM(E6:E133)</f>
        <v>4644.7580000000007</v>
      </c>
      <c r="F135" s="51">
        <f>MIN(F6:F133)</f>
        <v>5.1972358191765045E-2</v>
      </c>
      <c r="G135" s="18"/>
      <c r="H135" s="25">
        <f>SUM(H6:H133)</f>
        <v>47886.316999999995</v>
      </c>
      <c r="I135" s="25">
        <f>SUM(I6:I133)</f>
        <v>4671.121000000001</v>
      </c>
      <c r="J135" s="51">
        <f>MIN(J6:J133)</f>
        <v>5.1628934290447265E-2</v>
      </c>
      <c r="K135" s="18"/>
      <c r="L135" s="51">
        <f>MIN(L6:L133)</f>
        <v>-1.990730257898457E-2</v>
      </c>
      <c r="M135" s="18"/>
    </row>
    <row r="136" spans="1:13" x14ac:dyDescent="0.25">
      <c r="A136" s="20"/>
      <c r="B136" s="20"/>
      <c r="C136" s="20"/>
      <c r="D136" s="29"/>
      <c r="E136" s="28"/>
      <c r="F136" s="51">
        <f>MAX(F6:F133)</f>
        <v>0.16908156111240943</v>
      </c>
      <c r="G136" s="20"/>
      <c r="H136" s="29"/>
      <c r="I136" s="28"/>
      <c r="J136" s="51">
        <f>MAX(J6:J133)</f>
        <v>0.15714285714285714</v>
      </c>
      <c r="K136" s="20"/>
      <c r="L136" s="51">
        <f>MAX(L6:L133)</f>
        <v>1.8470652130184659E-2</v>
      </c>
      <c r="M136" s="18"/>
    </row>
    <row r="137" spans="1:13" x14ac:dyDescent="0.25">
      <c r="A137" s="20"/>
      <c r="B137" s="20"/>
      <c r="C137" s="20"/>
      <c r="D137" s="27"/>
      <c r="E137" s="21"/>
      <c r="F137" s="52">
        <f>F135-F136</f>
        <v>-0.11710920292064439</v>
      </c>
      <c r="G137" s="20"/>
      <c r="H137" s="27"/>
      <c r="I137" s="21"/>
      <c r="J137" s="52">
        <f>J135-J136</f>
        <v>-0.10551392285240987</v>
      </c>
      <c r="K137" s="20"/>
      <c r="L137" s="52">
        <f>L135-L136</f>
        <v>-3.8377954709169229E-2</v>
      </c>
      <c r="M137" s="18"/>
    </row>
  </sheetData>
  <sortState ref="A6:U134">
    <sortCondition ref="B6:B134"/>
  </sortState>
  <mergeCells count="2">
    <mergeCell ref="D4:F4"/>
    <mergeCell ref="H4:J4"/>
  </mergeCells>
  <hyperlinks>
    <hyperlink ref="B63" r:id="rId1" tooltip="View details for NHS Leicester City CCG" display="http://www.nhs.uk/Services/Trusts/Overview/DefaultView.aspx?id=89609"/>
    <hyperlink ref="B60" r:id="rId2" tooltip="View details for NHS Leeds North CCG" display="http://www.nhs.uk/Services/Trusts/Overview/DefaultView.aspx?id=89713"/>
    <hyperlink ref="B73" r:id="rId3" tooltip="View details for NHS Nene CCG" display="http://www.nhs.uk/Services/Trusts/Overview/DefaultView.aspx?id=89803"/>
    <hyperlink ref="B67" r:id="rId4" tooltip="View details for NHS Liverpool CCG" display="http://www.nhs.uk/Services/Trusts/Overview/DefaultView.aspx?id=89637"/>
    <hyperlink ref="B83" r:id="rId5" tooltip="View details for NHS North Norfolk CCG" display="http://www.nhs.uk/Services/Trusts/Overview/DefaultView.aspx?id=89821"/>
    <hyperlink ref="B82" r:id="rId6" tooltip="View details for NHS North Manchester CCG" display="http://www.nhs.uk/Services/Trusts/Overview/DefaultView.aspx?id=89575"/>
    <hyperlink ref="B81" r:id="rId7" tooltip="View details for NHS North Lincolnshire CCG" display="http://www.nhs.uk/Services/Trusts/Overview/DefaultView.aspx?id=89725"/>
    <hyperlink ref="B80" r:id="rId8" tooltip="View details for NHS North Kirklees CCG" display="http://www.nhs.uk/Services/Trusts/Overview/DefaultView.aspx?id=89724"/>
    <hyperlink ref="B79" r:id="rId9" tooltip="View details for NHS North Hampshire CCG" display="http://www.nhs.uk/Services/Trusts/Overview/DefaultView.aspx?id=89795"/>
    <hyperlink ref="B78" r:id="rId10" tooltip="View details for NHS North East Lincolnshire CCG" display="http://www.nhs.uk/Services/Trusts/Overview/DefaultView.aspx?id=89723"/>
    <hyperlink ref="B77" r:id="rId11" tooltip="View details for NHS North &amp; West Reading CCG" display="http://www.nhs.uk/Services/Trusts/Overview/DefaultView.aspx?id=89734"/>
    <hyperlink ref="B75" r:id="rId12" tooltip="View details for NHS Newbury And District CCG" display="http://www.nhs.uk/Services/Trusts/Overview/DefaultView.aspx?id=89798"/>
    <hyperlink ref="B72" r:id="rId13" tooltip="View details for NHS Milton Keynes CCG" display="http://www.nhs.uk/Services/Trusts/Overview/DefaultView.aspx?id=89802"/>
    <hyperlink ref="B70" r:id="rId14" tooltip="View details for NHS Medway CCG" display="http://www.nhs.uk/Services/Trusts/Overview/DefaultView.aspx?id=89654"/>
    <hyperlink ref="B69" r:id="rId15" tooltip="View details for NHS Mansfield And Ashfield CCG" display="http://www.nhs.uk/Services/Trusts/Overview/DefaultView.aspx?id=89801"/>
    <hyperlink ref="B68" r:id="rId16" tooltip="View details for NHS Luton CCG" display="http://www.nhs.uk/Services/Trusts/Overview/DefaultView.aspx?id=89684"/>
    <hyperlink ref="B65" r:id="rId17" tooltip="View details for NHS Lincolnshire East CCG" display="http://www.nhs.uk/Services/Trusts/Overview/DefaultView.aspx?id=89601"/>
    <hyperlink ref="B64" r:id="rId18" tooltip="View details for NHS Lewisham CCG" display="http://www.nhs.uk/Services/Trusts/Overview/DefaultView.aspx?id=89828"/>
    <hyperlink ref="B62" r:id="rId19" tooltip="View details for NHS Leeds West CCG" display="http://www.nhs.uk/Services/Trusts/Overview/DefaultView.aspx?id=89799"/>
    <hyperlink ref="B61" r:id="rId20" tooltip="View details for NHS Leeds South And East CCG" display="http://www.nhs.uk/Services/Trusts/Overview/DefaultView.aspx?id=89722"/>
    <hyperlink ref="B57" r:id="rId21" tooltip="View details for NHS Isle Of Wight CCG" display="http://www.nhs.uk/Services/Trusts/Overview/DefaultView.aspx?id=89797"/>
    <hyperlink ref="B56" r:id="rId22" tooltip="View details for NHS Ipswich And East Suffolk CCG" display="http://www.nhs.uk/Services/Trusts/Overview/DefaultView.aspx?id=89681"/>
    <hyperlink ref="B55" r:id="rId23" tooltip="View details for NHS Hull CCG" display="http://www.nhs.uk/Services/Trusts/Overview/DefaultView.aspx?id=89721"/>
    <hyperlink ref="B54" r:id="rId24" tooltip="View details for NHS Horsham And Mid Sussex CCG" display="http://www.nhs.uk/Services/Trusts/Overview/DefaultView.aspx?id=89655"/>
    <hyperlink ref="B51" r:id="rId25" tooltip="View details for NHS Herts Valleys CCG" display="http://www.nhs.uk/Services/Trusts/Overview/DefaultView.aspx?id=89683"/>
    <hyperlink ref="B50" r:id="rId26" tooltip="View details for NHS Herefordshire CCG" display="http://www.nhs.uk/Services/Trusts/Overview/DefaultView.aspx?id=89667"/>
    <hyperlink ref="B49" r:id="rId27" tooltip="View details for NHS Havering CCG" display="http://www.nhs.uk/Services/Trusts/Overview/DefaultView.aspx?id=89689"/>
    <hyperlink ref="B25" r:id="rId28" tooltip="View details for NHS Canterbury And Coastal CCG" display="http://www.nhs.uk/Services/Trusts/Overview/DefaultView.aspx?id=89596"/>
    <hyperlink ref="B7" r:id="rId29" tooltip="View details for NHS Ashford CCG" display="http://www.nhs.uk/Services/Trusts/Overview/DefaultView.aspx?id=89594"/>
    <hyperlink ref="B71" r:id="rId30" tooltip="View details for NHS Merton CCG" display="http://www.nhs.uk/Services/Trusts/Overview/DefaultView.aspx?id=89587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activeCell="C79" sqref="C79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8.42578125" bestFit="1" customWidth="1"/>
    <col min="4" max="4" width="1.7109375" customWidth="1"/>
    <col min="5" max="6" width="9" customWidth="1"/>
    <col min="7" max="7" width="10.7109375" customWidth="1"/>
    <col min="8" max="8" width="1.7109375" customWidth="1"/>
    <col min="9" max="10" width="9" customWidth="1"/>
    <col min="11" max="11" width="10.7109375" customWidth="1"/>
    <col min="12" max="12" width="1.7109375" customWidth="1"/>
    <col min="13" max="13" width="25.28515625" customWidth="1"/>
    <col min="14" max="14" width="1.7109375" customWidth="1"/>
  </cols>
  <sheetData>
    <row r="1" spans="1:14" ht="26.25" x14ac:dyDescent="0.4">
      <c r="A1" s="1" t="s">
        <v>0</v>
      </c>
    </row>
    <row r="2" spans="1:14" ht="15.75" x14ac:dyDescent="0.25">
      <c r="A2" s="58" t="s">
        <v>149</v>
      </c>
    </row>
    <row r="4" spans="1:14" x14ac:dyDescent="0.25">
      <c r="A4" s="20"/>
      <c r="B4" s="20"/>
      <c r="C4" s="20"/>
      <c r="D4" s="20"/>
      <c r="E4" s="61" t="s">
        <v>1</v>
      </c>
      <c r="F4" s="62"/>
      <c r="G4" s="63"/>
      <c r="H4" s="20"/>
      <c r="I4" s="64" t="s">
        <v>2</v>
      </c>
      <c r="J4" s="65"/>
      <c r="K4" s="66"/>
      <c r="L4" s="20"/>
      <c r="M4" s="47" t="s">
        <v>143</v>
      </c>
      <c r="N4" s="20"/>
    </row>
    <row r="5" spans="1:14" ht="28.9" customHeight="1" x14ac:dyDescent="0.25">
      <c r="A5" s="18" t="s">
        <v>3</v>
      </c>
      <c r="B5" s="18" t="s">
        <v>4</v>
      </c>
      <c r="C5" s="19" t="s">
        <v>152</v>
      </c>
      <c r="D5" s="18"/>
      <c r="E5" s="19" t="s">
        <v>142</v>
      </c>
      <c r="F5" s="19" t="s">
        <v>145</v>
      </c>
      <c r="G5" s="19" t="s">
        <v>147</v>
      </c>
      <c r="H5" s="18"/>
      <c r="I5" s="19" t="s">
        <v>142</v>
      </c>
      <c r="J5" s="19" t="s">
        <v>145</v>
      </c>
      <c r="K5" s="19" t="s">
        <v>147</v>
      </c>
      <c r="L5" s="18"/>
      <c r="M5" s="48" t="s">
        <v>144</v>
      </c>
      <c r="N5" s="18"/>
    </row>
    <row r="6" spans="1:14" x14ac:dyDescent="0.25">
      <c r="A6" s="2" t="s">
        <v>7</v>
      </c>
      <c r="B6" s="2" t="s">
        <v>65</v>
      </c>
      <c r="C6" s="54">
        <v>1</v>
      </c>
      <c r="D6" s="18"/>
      <c r="E6" s="6">
        <v>210.1</v>
      </c>
      <c r="F6" s="6">
        <v>30.7</v>
      </c>
      <c r="G6" s="17">
        <f t="shared" ref="G6:G37" si="0">F6/E6</f>
        <v>0.14612089481199428</v>
      </c>
      <c r="H6" s="18"/>
      <c r="I6" s="6">
        <v>236.9</v>
      </c>
      <c r="J6" s="31">
        <v>29.9</v>
      </c>
      <c r="K6" s="43">
        <f t="shared" ref="K6:K37" si="1">J6/I6</f>
        <v>0.12621359223300971</v>
      </c>
      <c r="L6" s="18"/>
      <c r="M6" s="46">
        <f t="shared" ref="M6:M37" si="2">K6-G6</f>
        <v>-1.990730257898457E-2</v>
      </c>
      <c r="N6" s="18"/>
    </row>
    <row r="7" spans="1:14" x14ac:dyDescent="0.25">
      <c r="A7" s="2" t="s">
        <v>21</v>
      </c>
      <c r="B7" s="2" t="s">
        <v>90</v>
      </c>
      <c r="C7" s="54">
        <v>2</v>
      </c>
      <c r="D7" s="18"/>
      <c r="E7" s="12">
        <v>262.19</v>
      </c>
      <c r="F7" s="12">
        <v>33.9</v>
      </c>
      <c r="G7" s="17">
        <f t="shared" si="0"/>
        <v>0.12929554902932988</v>
      </c>
      <c r="H7" s="18"/>
      <c r="I7" s="12">
        <v>315.10000000000002</v>
      </c>
      <c r="J7" s="37">
        <v>34.840000000000003</v>
      </c>
      <c r="K7" s="43">
        <f t="shared" si="1"/>
        <v>0.11056807362741987</v>
      </c>
      <c r="L7" s="18"/>
      <c r="M7" s="46">
        <f t="shared" si="2"/>
        <v>-1.8727475401910013E-2</v>
      </c>
      <c r="N7" s="18"/>
    </row>
    <row r="8" spans="1:14" x14ac:dyDescent="0.25">
      <c r="A8" s="2" t="s">
        <v>21</v>
      </c>
      <c r="B8" s="2" t="s">
        <v>33</v>
      </c>
      <c r="C8" s="54">
        <v>3</v>
      </c>
      <c r="D8" s="18"/>
      <c r="E8" s="12">
        <v>256.74</v>
      </c>
      <c r="F8" s="12">
        <v>43.41</v>
      </c>
      <c r="G8" s="17">
        <f t="shared" si="0"/>
        <v>0.16908156111240943</v>
      </c>
      <c r="H8" s="18"/>
      <c r="I8" s="12">
        <v>289.45999999999998</v>
      </c>
      <c r="J8" s="12">
        <v>43.76</v>
      </c>
      <c r="K8" s="43">
        <f t="shared" si="1"/>
        <v>0.15117805568990533</v>
      </c>
      <c r="L8" s="18"/>
      <c r="M8" s="46">
        <f t="shared" si="2"/>
        <v>-1.7903505422504101E-2</v>
      </c>
      <c r="N8" s="18"/>
    </row>
    <row r="9" spans="1:14" x14ac:dyDescent="0.25">
      <c r="A9" s="2" t="s">
        <v>5</v>
      </c>
      <c r="B9" s="2" t="s">
        <v>68</v>
      </c>
      <c r="C9" s="54">
        <v>4</v>
      </c>
      <c r="D9" s="18"/>
      <c r="E9" s="13">
        <v>252.07</v>
      </c>
      <c r="F9" s="13">
        <v>31.135999999999999</v>
      </c>
      <c r="G9" s="17">
        <f t="shared" si="0"/>
        <v>0.12352124409886142</v>
      </c>
      <c r="H9" s="18"/>
      <c r="I9" s="8">
        <v>281.62</v>
      </c>
      <c r="J9" s="33">
        <v>30.18</v>
      </c>
      <c r="K9" s="43">
        <f t="shared" si="1"/>
        <v>0.10716568425537959</v>
      </c>
      <c r="L9" s="18"/>
      <c r="M9" s="46">
        <f t="shared" si="2"/>
        <v>-1.6355559843481832E-2</v>
      </c>
      <c r="N9" s="18"/>
    </row>
    <row r="10" spans="1:14" x14ac:dyDescent="0.25">
      <c r="A10" s="4" t="s">
        <v>7</v>
      </c>
      <c r="B10" s="4" t="s">
        <v>111</v>
      </c>
      <c r="C10" s="54">
        <v>5</v>
      </c>
      <c r="D10" s="18"/>
      <c r="E10" s="16">
        <v>131.1</v>
      </c>
      <c r="F10" s="16">
        <v>15.2</v>
      </c>
      <c r="G10" s="17">
        <f t="shared" si="0"/>
        <v>0.11594202898550725</v>
      </c>
      <c r="H10" s="18"/>
      <c r="I10" s="16">
        <v>153.6</v>
      </c>
      <c r="J10" s="41">
        <v>15.4</v>
      </c>
      <c r="K10" s="43">
        <f t="shared" si="1"/>
        <v>0.10026041666666667</v>
      </c>
      <c r="L10" s="18"/>
      <c r="M10" s="46">
        <f t="shared" si="2"/>
        <v>-1.5681612318840576E-2</v>
      </c>
      <c r="N10" s="18"/>
    </row>
    <row r="11" spans="1:14" x14ac:dyDescent="0.25">
      <c r="A11" s="2" t="s">
        <v>5</v>
      </c>
      <c r="B11" s="2" t="s">
        <v>41</v>
      </c>
      <c r="C11" s="54">
        <v>6</v>
      </c>
      <c r="D11" s="18"/>
      <c r="E11" s="13">
        <v>437</v>
      </c>
      <c r="F11" s="13">
        <v>52</v>
      </c>
      <c r="G11" s="17">
        <f t="shared" si="0"/>
        <v>0.11899313501144165</v>
      </c>
      <c r="H11" s="18"/>
      <c r="I11" s="8">
        <v>489</v>
      </c>
      <c r="J11" s="33">
        <v>51</v>
      </c>
      <c r="K11" s="43">
        <f t="shared" si="1"/>
        <v>0.10429447852760736</v>
      </c>
      <c r="L11" s="18"/>
      <c r="M11" s="46">
        <f t="shared" si="2"/>
        <v>-1.4698656483834296E-2</v>
      </c>
      <c r="N11" s="18"/>
    </row>
    <row r="12" spans="1:14" x14ac:dyDescent="0.25">
      <c r="A12" s="2" t="s">
        <v>5</v>
      </c>
      <c r="B12" s="2" t="s">
        <v>88</v>
      </c>
      <c r="C12" s="54">
        <v>7</v>
      </c>
      <c r="D12" s="18"/>
      <c r="E12" s="13">
        <v>239</v>
      </c>
      <c r="F12" s="13">
        <v>25</v>
      </c>
      <c r="G12" s="17">
        <f t="shared" si="0"/>
        <v>0.10460251046025104</v>
      </c>
      <c r="H12" s="18"/>
      <c r="I12" s="8">
        <v>243</v>
      </c>
      <c r="J12" s="33">
        <v>22</v>
      </c>
      <c r="K12" s="43">
        <f t="shared" si="1"/>
        <v>9.0534979423868317E-2</v>
      </c>
      <c r="L12" s="18"/>
      <c r="M12" s="46">
        <f t="shared" si="2"/>
        <v>-1.4067531036382724E-2</v>
      </c>
      <c r="N12" s="18"/>
    </row>
    <row r="13" spans="1:14" x14ac:dyDescent="0.25">
      <c r="A13" s="2" t="s">
        <v>5</v>
      </c>
      <c r="B13" s="2" t="s">
        <v>69</v>
      </c>
      <c r="C13" s="54">
        <v>8</v>
      </c>
      <c r="D13" s="18"/>
      <c r="E13" s="6">
        <v>363</v>
      </c>
      <c r="F13" s="6">
        <v>47</v>
      </c>
      <c r="G13" s="17">
        <f t="shared" si="0"/>
        <v>0.12947658402203857</v>
      </c>
      <c r="H13" s="18"/>
      <c r="I13" s="5">
        <v>407</v>
      </c>
      <c r="J13" s="30">
        <v>47</v>
      </c>
      <c r="K13" s="43">
        <f t="shared" si="1"/>
        <v>0.11547911547911548</v>
      </c>
      <c r="L13" s="18"/>
      <c r="M13" s="46">
        <f t="shared" si="2"/>
        <v>-1.3997468542923094E-2</v>
      </c>
      <c r="N13" s="18"/>
    </row>
    <row r="14" spans="1:14" x14ac:dyDescent="0.25">
      <c r="A14" s="2" t="s">
        <v>21</v>
      </c>
      <c r="B14" s="2" t="s">
        <v>109</v>
      </c>
      <c r="C14" s="54">
        <v>9</v>
      </c>
      <c r="D14" s="18"/>
      <c r="E14" s="12">
        <v>231.02</v>
      </c>
      <c r="F14" s="12">
        <v>30.67</v>
      </c>
      <c r="G14" s="17">
        <f t="shared" si="0"/>
        <v>0.13275906847891958</v>
      </c>
      <c r="H14" s="18"/>
      <c r="I14" s="12">
        <v>260.7</v>
      </c>
      <c r="J14" s="37">
        <v>31.01</v>
      </c>
      <c r="K14" s="43">
        <f t="shared" si="1"/>
        <v>0.11894898350594554</v>
      </c>
      <c r="L14" s="18"/>
      <c r="M14" s="46">
        <f t="shared" si="2"/>
        <v>-1.3810084972974035E-2</v>
      </c>
      <c r="N14" s="18"/>
    </row>
    <row r="15" spans="1:14" x14ac:dyDescent="0.25">
      <c r="A15" s="2" t="s">
        <v>18</v>
      </c>
      <c r="B15" s="2" t="s">
        <v>129</v>
      </c>
      <c r="C15" s="54">
        <v>10</v>
      </c>
      <c r="D15" s="18"/>
      <c r="E15" s="13">
        <v>375.01</v>
      </c>
      <c r="F15" s="13">
        <v>59.54</v>
      </c>
      <c r="G15" s="17">
        <f t="shared" si="0"/>
        <v>0.15876909949068024</v>
      </c>
      <c r="H15" s="18"/>
      <c r="I15" s="13">
        <v>416.48</v>
      </c>
      <c r="J15" s="38">
        <v>60.89</v>
      </c>
      <c r="K15" s="43">
        <f t="shared" si="1"/>
        <v>0.1462014982712255</v>
      </c>
      <c r="L15" s="18"/>
      <c r="M15" s="46">
        <f t="shared" si="2"/>
        <v>-1.2567601219454744E-2</v>
      </c>
      <c r="N15" s="18"/>
    </row>
    <row r="16" spans="1:14" x14ac:dyDescent="0.25">
      <c r="A16" s="2" t="s">
        <v>5</v>
      </c>
      <c r="B16" s="2" t="s">
        <v>50</v>
      </c>
      <c r="C16" s="54">
        <v>11</v>
      </c>
      <c r="D16" s="18"/>
      <c r="E16" s="6">
        <v>289.89999999999998</v>
      </c>
      <c r="F16" s="6">
        <v>33.1</v>
      </c>
      <c r="G16" s="17">
        <f t="shared" si="0"/>
        <v>0.1141773025181097</v>
      </c>
      <c r="H16" s="18"/>
      <c r="I16" s="6">
        <v>329.6</v>
      </c>
      <c r="J16" s="31">
        <v>33.5</v>
      </c>
      <c r="K16" s="17">
        <f t="shared" si="1"/>
        <v>0.1016383495145631</v>
      </c>
      <c r="L16" s="18"/>
      <c r="M16" s="49">
        <f t="shared" si="2"/>
        <v>-1.2538953003546599E-2</v>
      </c>
      <c r="N16" s="18"/>
    </row>
    <row r="17" spans="1:14" x14ac:dyDescent="0.25">
      <c r="A17" s="2" t="s">
        <v>7</v>
      </c>
      <c r="B17" s="2" t="s">
        <v>85</v>
      </c>
      <c r="C17" s="54">
        <v>12</v>
      </c>
      <c r="D17" s="18"/>
      <c r="E17" s="6">
        <v>122.3</v>
      </c>
      <c r="F17" s="6">
        <v>12.9</v>
      </c>
      <c r="G17" s="17">
        <f t="shared" si="0"/>
        <v>0.10547833197056419</v>
      </c>
      <c r="H17" s="18"/>
      <c r="I17" s="6">
        <v>139.6</v>
      </c>
      <c r="J17" s="31">
        <v>13</v>
      </c>
      <c r="K17" s="43">
        <f t="shared" si="1"/>
        <v>9.3123209169054449E-2</v>
      </c>
      <c r="L17" s="18"/>
      <c r="M17" s="46">
        <f t="shared" si="2"/>
        <v>-1.2355122801509744E-2</v>
      </c>
      <c r="N17" s="18"/>
    </row>
    <row r="18" spans="1:14" x14ac:dyDescent="0.25">
      <c r="A18" s="2" t="s">
        <v>7</v>
      </c>
      <c r="B18" s="2" t="s">
        <v>97</v>
      </c>
      <c r="C18" s="54">
        <v>13</v>
      </c>
      <c r="D18" s="18"/>
      <c r="E18" s="6">
        <v>696</v>
      </c>
      <c r="F18" s="6">
        <v>55</v>
      </c>
      <c r="G18" s="17">
        <f t="shared" si="0"/>
        <v>7.9022988505747127E-2</v>
      </c>
      <c r="H18" s="18"/>
      <c r="I18" s="6">
        <v>819</v>
      </c>
      <c r="J18" s="31">
        <v>55</v>
      </c>
      <c r="K18" s="43">
        <f t="shared" si="1"/>
        <v>6.7155067155067152E-2</v>
      </c>
      <c r="L18" s="18"/>
      <c r="M18" s="46">
        <f t="shared" si="2"/>
        <v>-1.1867921350679975E-2</v>
      </c>
      <c r="N18" s="18"/>
    </row>
    <row r="19" spans="1:14" x14ac:dyDescent="0.25">
      <c r="A19" s="2" t="s">
        <v>5</v>
      </c>
      <c r="B19" s="2" t="s">
        <v>102</v>
      </c>
      <c r="C19" s="54">
        <v>14</v>
      </c>
      <c r="D19" s="18"/>
      <c r="E19" s="6">
        <v>737</v>
      </c>
      <c r="F19" s="6">
        <v>79</v>
      </c>
      <c r="G19" s="17">
        <f t="shared" si="0"/>
        <v>0.10719131614654002</v>
      </c>
      <c r="H19" s="18"/>
      <c r="I19" s="5">
        <v>828</v>
      </c>
      <c r="J19" s="30">
        <v>79</v>
      </c>
      <c r="K19" s="43">
        <f t="shared" si="1"/>
        <v>9.5410628019323665E-2</v>
      </c>
      <c r="L19" s="18"/>
      <c r="M19" s="46">
        <f t="shared" si="2"/>
        <v>-1.178068812721636E-2</v>
      </c>
      <c r="N19" s="18"/>
    </row>
    <row r="20" spans="1:14" x14ac:dyDescent="0.25">
      <c r="A20" s="2" t="s">
        <v>5</v>
      </c>
      <c r="B20" s="2" t="s">
        <v>70</v>
      </c>
      <c r="C20" s="54">
        <v>15</v>
      </c>
      <c r="D20" s="18"/>
      <c r="E20" s="6">
        <v>404.5</v>
      </c>
      <c r="F20" s="6">
        <v>48.4</v>
      </c>
      <c r="G20" s="17">
        <f t="shared" si="0"/>
        <v>0.11965389369592089</v>
      </c>
      <c r="H20" s="18"/>
      <c r="I20" s="5">
        <v>464.8</v>
      </c>
      <c r="J20" s="30">
        <v>50.2</v>
      </c>
      <c r="K20" s="43">
        <f t="shared" si="1"/>
        <v>0.10800344234079175</v>
      </c>
      <c r="L20" s="18"/>
      <c r="M20" s="46">
        <f t="shared" si="2"/>
        <v>-1.1650451355129141E-2</v>
      </c>
      <c r="N20" s="18"/>
    </row>
    <row r="21" spans="1:14" x14ac:dyDescent="0.25">
      <c r="A21" s="2" t="s">
        <v>10</v>
      </c>
      <c r="B21" s="2" t="s">
        <v>131</v>
      </c>
      <c r="C21" s="54">
        <v>16</v>
      </c>
      <c r="D21" s="18"/>
      <c r="E21" s="6">
        <v>416.91399999999999</v>
      </c>
      <c r="F21" s="6">
        <v>62.393999999999998</v>
      </c>
      <c r="G21" s="17">
        <f t="shared" si="0"/>
        <v>0.14965676374504094</v>
      </c>
      <c r="H21" s="18"/>
      <c r="I21" s="6">
        <v>462.59500000000003</v>
      </c>
      <c r="J21" s="31">
        <v>64.626000000000005</v>
      </c>
      <c r="K21" s="43">
        <f t="shared" si="1"/>
        <v>0.1397031961002605</v>
      </c>
      <c r="L21" s="18"/>
      <c r="M21" s="46">
        <f t="shared" si="2"/>
        <v>-9.9535676447804478E-3</v>
      </c>
      <c r="N21" s="18"/>
    </row>
    <row r="22" spans="1:14" x14ac:dyDescent="0.25">
      <c r="A22" s="2" t="s">
        <v>7</v>
      </c>
      <c r="B22" s="2" t="s">
        <v>114</v>
      </c>
      <c r="C22" s="54">
        <v>17</v>
      </c>
      <c r="D22" s="18"/>
      <c r="E22" s="13">
        <v>309</v>
      </c>
      <c r="F22" s="13">
        <v>33</v>
      </c>
      <c r="G22" s="17">
        <f t="shared" si="0"/>
        <v>0.10679611650485436</v>
      </c>
      <c r="H22" s="18"/>
      <c r="I22" s="8">
        <v>357</v>
      </c>
      <c r="J22" s="33">
        <v>35</v>
      </c>
      <c r="K22" s="43">
        <f t="shared" si="1"/>
        <v>9.8039215686274508E-2</v>
      </c>
      <c r="L22" s="18"/>
      <c r="M22" s="46">
        <f t="shared" si="2"/>
        <v>-8.7569008185798547E-3</v>
      </c>
      <c r="N22" s="18"/>
    </row>
    <row r="23" spans="1:14" x14ac:dyDescent="0.25">
      <c r="A23" s="2" t="s">
        <v>7</v>
      </c>
      <c r="B23" s="2" t="s">
        <v>9</v>
      </c>
      <c r="C23" s="54">
        <v>18</v>
      </c>
      <c r="D23" s="18"/>
      <c r="E23" s="6">
        <v>224.85</v>
      </c>
      <c r="F23" s="6">
        <v>29.36</v>
      </c>
      <c r="G23" s="17">
        <f t="shared" si="0"/>
        <v>0.13057593951523239</v>
      </c>
      <c r="H23" s="18"/>
      <c r="I23" s="6">
        <v>257.74</v>
      </c>
      <c r="J23" s="31">
        <v>31.48</v>
      </c>
      <c r="K23" s="43">
        <f t="shared" si="1"/>
        <v>0.12213858927601459</v>
      </c>
      <c r="L23" s="18"/>
      <c r="M23" s="46">
        <f t="shared" si="2"/>
        <v>-8.4373502392177946E-3</v>
      </c>
      <c r="N23" s="18"/>
    </row>
    <row r="24" spans="1:14" x14ac:dyDescent="0.25">
      <c r="A24" s="2" t="s">
        <v>15</v>
      </c>
      <c r="B24" s="2" t="s">
        <v>73</v>
      </c>
      <c r="C24" s="54">
        <v>19</v>
      </c>
      <c r="D24" s="18"/>
      <c r="E24" s="6">
        <v>365.9</v>
      </c>
      <c r="F24" s="6">
        <v>31.5</v>
      </c>
      <c r="G24" s="17">
        <f t="shared" si="0"/>
        <v>8.6089095381251715E-2</v>
      </c>
      <c r="H24" s="18"/>
      <c r="I24" s="6">
        <v>376.2</v>
      </c>
      <c r="J24" s="31">
        <v>29.4</v>
      </c>
      <c r="K24" s="43">
        <f t="shared" si="1"/>
        <v>7.8149920255183414E-2</v>
      </c>
      <c r="L24" s="18"/>
      <c r="M24" s="46">
        <f t="shared" si="2"/>
        <v>-7.9391751260683013E-3</v>
      </c>
      <c r="N24" s="18"/>
    </row>
    <row r="25" spans="1:14" x14ac:dyDescent="0.25">
      <c r="A25" s="2" t="s">
        <v>7</v>
      </c>
      <c r="B25" s="2" t="s">
        <v>32</v>
      </c>
      <c r="C25" s="54">
        <v>20</v>
      </c>
      <c r="D25" s="18"/>
      <c r="E25" s="6">
        <v>253.4</v>
      </c>
      <c r="F25" s="6">
        <v>25.6</v>
      </c>
      <c r="G25" s="17">
        <f t="shared" si="0"/>
        <v>0.10102604577742699</v>
      </c>
      <c r="H25" s="18"/>
      <c r="I25" s="6">
        <v>289.95</v>
      </c>
      <c r="J25" s="31">
        <v>27.07</v>
      </c>
      <c r="K25" s="17">
        <f t="shared" si="1"/>
        <v>9.3360924297292647E-2</v>
      </c>
      <c r="L25" s="18"/>
      <c r="M25" s="49">
        <f t="shared" si="2"/>
        <v>-7.6651214801343459E-3</v>
      </c>
      <c r="N25" s="18"/>
    </row>
    <row r="26" spans="1:14" x14ac:dyDescent="0.25">
      <c r="A26" s="2" t="s">
        <v>7</v>
      </c>
      <c r="B26" s="2" t="s">
        <v>83</v>
      </c>
      <c r="C26" s="54">
        <v>21</v>
      </c>
      <c r="D26" s="18"/>
      <c r="E26" s="6">
        <v>129.69999999999999</v>
      </c>
      <c r="F26" s="6">
        <v>14.5</v>
      </c>
      <c r="G26" s="17">
        <f t="shared" si="0"/>
        <v>0.11179645335389361</v>
      </c>
      <c r="H26" s="18"/>
      <c r="I26" s="6">
        <v>145</v>
      </c>
      <c r="J26" s="31">
        <v>15.1</v>
      </c>
      <c r="K26" s="43">
        <f t="shared" si="1"/>
        <v>0.10413793103448275</v>
      </c>
      <c r="L26" s="18"/>
      <c r="M26" s="46">
        <f t="shared" si="2"/>
        <v>-7.6585223194108598E-3</v>
      </c>
      <c r="N26" s="18"/>
    </row>
    <row r="27" spans="1:14" x14ac:dyDescent="0.25">
      <c r="A27" s="2" t="s">
        <v>10</v>
      </c>
      <c r="B27" s="2" t="s">
        <v>67</v>
      </c>
      <c r="C27" s="54">
        <v>22</v>
      </c>
      <c r="D27" s="18"/>
      <c r="E27" s="6">
        <v>217.87</v>
      </c>
      <c r="F27" s="6">
        <v>20.05</v>
      </c>
      <c r="G27" s="17">
        <f t="shared" si="0"/>
        <v>9.202735576261073E-2</v>
      </c>
      <c r="H27" s="18"/>
      <c r="I27" s="6">
        <v>247.02</v>
      </c>
      <c r="J27" s="31">
        <v>20.89</v>
      </c>
      <c r="K27" s="43">
        <f t="shared" si="1"/>
        <v>8.4568051169945757E-2</v>
      </c>
      <c r="L27" s="18"/>
      <c r="M27" s="46">
        <f t="shared" si="2"/>
        <v>-7.4593045926649726E-3</v>
      </c>
      <c r="N27" s="18"/>
    </row>
    <row r="28" spans="1:14" x14ac:dyDescent="0.25">
      <c r="A28" s="2" t="s">
        <v>15</v>
      </c>
      <c r="B28" s="2" t="s">
        <v>108</v>
      </c>
      <c r="C28" s="54">
        <v>23</v>
      </c>
      <c r="D28" s="18"/>
      <c r="E28" s="6">
        <v>219</v>
      </c>
      <c r="F28" s="6">
        <v>19</v>
      </c>
      <c r="G28" s="17">
        <f t="shared" si="0"/>
        <v>8.6757990867579904E-2</v>
      </c>
      <c r="H28" s="18"/>
      <c r="I28" s="6">
        <v>226</v>
      </c>
      <c r="J28" s="31">
        <v>18</v>
      </c>
      <c r="K28" s="43">
        <f t="shared" si="1"/>
        <v>7.9646017699115043E-2</v>
      </c>
      <c r="L28" s="18"/>
      <c r="M28" s="46">
        <f t="shared" si="2"/>
        <v>-7.1119731684648607E-3</v>
      </c>
      <c r="N28" s="18"/>
    </row>
    <row r="29" spans="1:14" x14ac:dyDescent="0.25">
      <c r="A29" s="2" t="s">
        <v>10</v>
      </c>
      <c r="B29" s="2" t="s">
        <v>79</v>
      </c>
      <c r="C29" s="54">
        <v>24</v>
      </c>
      <c r="D29" s="18"/>
      <c r="E29" s="6">
        <v>238.9</v>
      </c>
      <c r="F29" s="6">
        <v>22.5</v>
      </c>
      <c r="G29" s="17">
        <f t="shared" si="0"/>
        <v>9.4181665969024692E-2</v>
      </c>
      <c r="H29" s="18"/>
      <c r="I29" s="6">
        <v>271.2</v>
      </c>
      <c r="J29" s="31">
        <v>23.7</v>
      </c>
      <c r="K29" s="43">
        <f t="shared" si="1"/>
        <v>8.7389380530973448E-2</v>
      </c>
      <c r="L29" s="18"/>
      <c r="M29" s="46">
        <f t="shared" si="2"/>
        <v>-6.7922854380512432E-3</v>
      </c>
      <c r="N29" s="18"/>
    </row>
    <row r="30" spans="1:14" x14ac:dyDescent="0.25">
      <c r="A30" s="2" t="s">
        <v>7</v>
      </c>
      <c r="B30" s="2" t="s">
        <v>140</v>
      </c>
      <c r="C30" s="54">
        <v>25</v>
      </c>
      <c r="D30" s="18"/>
      <c r="E30" s="6">
        <v>171</v>
      </c>
      <c r="F30" s="6">
        <v>17.5</v>
      </c>
      <c r="G30" s="17">
        <f t="shared" si="0"/>
        <v>0.1023391812865497</v>
      </c>
      <c r="H30" s="18"/>
      <c r="I30" s="6">
        <v>190.2</v>
      </c>
      <c r="J30" s="31">
        <v>18.2</v>
      </c>
      <c r="K30" s="43">
        <f t="shared" si="1"/>
        <v>9.5688748685594113E-2</v>
      </c>
      <c r="L30" s="18"/>
      <c r="M30" s="46">
        <f t="shared" si="2"/>
        <v>-6.6504326009555886E-3</v>
      </c>
      <c r="N30" s="18"/>
    </row>
    <row r="31" spans="1:14" x14ac:dyDescent="0.25">
      <c r="A31" s="2" t="s">
        <v>7</v>
      </c>
      <c r="B31" s="2" t="s">
        <v>92</v>
      </c>
      <c r="C31" s="54">
        <v>26</v>
      </c>
      <c r="D31" s="18"/>
      <c r="E31" s="6">
        <v>413.36</v>
      </c>
      <c r="F31" s="6">
        <v>34.64</v>
      </c>
      <c r="G31" s="17">
        <f t="shared" si="0"/>
        <v>8.3801045093864907E-2</v>
      </c>
      <c r="H31" s="18"/>
      <c r="I31" s="6">
        <v>464.66</v>
      </c>
      <c r="J31" s="31">
        <v>36.19</v>
      </c>
      <c r="K31" s="43">
        <f t="shared" si="1"/>
        <v>7.7884905091895135E-2</v>
      </c>
      <c r="L31" s="18"/>
      <c r="M31" s="46">
        <f t="shared" si="2"/>
        <v>-5.9161400019697719E-3</v>
      </c>
      <c r="N31" s="18"/>
    </row>
    <row r="32" spans="1:14" x14ac:dyDescent="0.25">
      <c r="A32" s="2" t="s">
        <v>21</v>
      </c>
      <c r="B32" s="2" t="s">
        <v>60</v>
      </c>
      <c r="C32" s="54">
        <v>27</v>
      </c>
      <c r="D32" s="18"/>
      <c r="E32" s="12">
        <v>304</v>
      </c>
      <c r="F32" s="12">
        <v>31</v>
      </c>
      <c r="G32" s="17">
        <f t="shared" si="0"/>
        <v>0.10197368421052631</v>
      </c>
      <c r="H32" s="18"/>
      <c r="I32" s="14">
        <v>83</v>
      </c>
      <c r="J32" s="39">
        <v>8</v>
      </c>
      <c r="K32" s="43">
        <f t="shared" si="1"/>
        <v>9.6385542168674704E-2</v>
      </c>
      <c r="L32" s="18"/>
      <c r="M32" s="46">
        <f t="shared" si="2"/>
        <v>-5.5881420418516098E-3</v>
      </c>
      <c r="N32" s="18"/>
    </row>
    <row r="33" spans="1:14" x14ac:dyDescent="0.25">
      <c r="A33" s="2" t="s">
        <v>5</v>
      </c>
      <c r="B33" s="2" t="s">
        <v>101</v>
      </c>
      <c r="C33" s="54">
        <v>28</v>
      </c>
      <c r="D33" s="18"/>
      <c r="E33" s="6">
        <v>173.31</v>
      </c>
      <c r="F33" s="6">
        <v>15.56</v>
      </c>
      <c r="G33" s="17">
        <f t="shared" si="0"/>
        <v>8.9781316715711726E-2</v>
      </c>
      <c r="H33" s="18"/>
      <c r="I33" s="6">
        <v>179.16</v>
      </c>
      <c r="J33" s="31">
        <v>15.26</v>
      </c>
      <c r="K33" s="43">
        <f t="shared" si="1"/>
        <v>8.5175262335342714E-2</v>
      </c>
      <c r="L33" s="18"/>
      <c r="M33" s="46">
        <f t="shared" si="2"/>
        <v>-4.6060543803690124E-3</v>
      </c>
      <c r="N33" s="18"/>
    </row>
    <row r="34" spans="1:14" x14ac:dyDescent="0.25">
      <c r="A34" s="2" t="s">
        <v>21</v>
      </c>
      <c r="B34" s="2" t="s">
        <v>119</v>
      </c>
      <c r="C34" s="54">
        <v>29</v>
      </c>
      <c r="D34" s="18"/>
      <c r="E34" s="6">
        <v>385.1</v>
      </c>
      <c r="F34" s="6">
        <v>32</v>
      </c>
      <c r="G34" s="17">
        <f t="shared" si="0"/>
        <v>8.3095299922098145E-2</v>
      </c>
      <c r="H34" s="18"/>
      <c r="I34" s="5">
        <v>431.8</v>
      </c>
      <c r="J34" s="30">
        <v>33.9</v>
      </c>
      <c r="K34" s="43">
        <f t="shared" si="1"/>
        <v>7.8508568781843438E-2</v>
      </c>
      <c r="L34" s="18"/>
      <c r="M34" s="46">
        <f t="shared" si="2"/>
        <v>-4.5867311402547073E-3</v>
      </c>
      <c r="N34" s="18"/>
    </row>
    <row r="35" spans="1:14" x14ac:dyDescent="0.25">
      <c r="A35" s="2" t="s">
        <v>18</v>
      </c>
      <c r="B35" s="2" t="s">
        <v>133</v>
      </c>
      <c r="C35" s="54">
        <v>30</v>
      </c>
      <c r="D35" s="18"/>
      <c r="E35" s="6">
        <v>237.2</v>
      </c>
      <c r="F35" s="6">
        <v>26.3</v>
      </c>
      <c r="G35" s="17">
        <f t="shared" si="0"/>
        <v>0.11087689713322092</v>
      </c>
      <c r="H35" s="18"/>
      <c r="I35" s="6">
        <v>241.7</v>
      </c>
      <c r="J35" s="31">
        <v>25.7</v>
      </c>
      <c r="K35" s="43">
        <f t="shared" si="1"/>
        <v>0.1063301613570542</v>
      </c>
      <c r="L35" s="18"/>
      <c r="M35" s="46">
        <f t="shared" si="2"/>
        <v>-4.5467357761667243E-3</v>
      </c>
      <c r="N35" s="18"/>
    </row>
    <row r="36" spans="1:14" x14ac:dyDescent="0.25">
      <c r="A36" s="2" t="s">
        <v>7</v>
      </c>
      <c r="B36" s="2" t="s">
        <v>8</v>
      </c>
      <c r="C36" s="54">
        <v>31</v>
      </c>
      <c r="D36" s="18"/>
      <c r="E36" s="6">
        <v>141.69999999999999</v>
      </c>
      <c r="F36" s="6">
        <v>12</v>
      </c>
      <c r="G36" s="17">
        <f t="shared" si="0"/>
        <v>8.4685956245589278E-2</v>
      </c>
      <c r="H36" s="18"/>
      <c r="I36" s="6">
        <v>161.6</v>
      </c>
      <c r="J36" s="31">
        <v>13</v>
      </c>
      <c r="K36" s="17">
        <f t="shared" si="1"/>
        <v>8.0445544554455448E-2</v>
      </c>
      <c r="L36" s="18"/>
      <c r="M36" s="49">
        <f t="shared" si="2"/>
        <v>-4.2404116911338302E-3</v>
      </c>
      <c r="N36" s="18"/>
    </row>
    <row r="37" spans="1:14" x14ac:dyDescent="0.25">
      <c r="A37" s="2" t="s">
        <v>21</v>
      </c>
      <c r="B37" s="2" t="s">
        <v>124</v>
      </c>
      <c r="C37" s="54">
        <v>32</v>
      </c>
      <c r="D37" s="18"/>
      <c r="E37" s="6">
        <v>340.44</v>
      </c>
      <c r="F37" s="6">
        <v>27.7</v>
      </c>
      <c r="G37" s="17">
        <f t="shared" si="0"/>
        <v>8.1365291975091056E-2</v>
      </c>
      <c r="H37" s="18"/>
      <c r="I37" s="6">
        <v>378.05</v>
      </c>
      <c r="J37" s="31">
        <v>29.23</v>
      </c>
      <c r="K37" s="43">
        <f t="shared" si="1"/>
        <v>7.7317815103822241E-2</v>
      </c>
      <c r="L37" s="18"/>
      <c r="M37" s="46">
        <f t="shared" si="2"/>
        <v>-4.0474768712688153E-3</v>
      </c>
      <c r="N37" s="18"/>
    </row>
    <row r="38" spans="1:14" x14ac:dyDescent="0.25">
      <c r="A38" s="2" t="s">
        <v>10</v>
      </c>
      <c r="B38" s="2" t="s">
        <v>52</v>
      </c>
      <c r="C38" s="54">
        <v>33</v>
      </c>
      <c r="D38" s="18"/>
      <c r="E38" s="6">
        <v>355</v>
      </c>
      <c r="F38" s="6">
        <v>49</v>
      </c>
      <c r="G38" s="17">
        <f t="shared" ref="G38:G69" si="3">F38/E38</f>
        <v>0.13802816901408452</v>
      </c>
      <c r="H38" s="18"/>
      <c r="I38" s="6">
        <v>373</v>
      </c>
      <c r="J38" s="31">
        <v>50</v>
      </c>
      <c r="K38" s="43">
        <f t="shared" ref="K38:K69" si="4">J38/I38</f>
        <v>0.13404825737265416</v>
      </c>
      <c r="L38" s="18"/>
      <c r="M38" s="46">
        <f t="shared" ref="M38:M69" si="5">K38-G38</f>
        <v>-3.9799116414303559E-3</v>
      </c>
      <c r="N38" s="18"/>
    </row>
    <row r="39" spans="1:14" x14ac:dyDescent="0.25">
      <c r="A39" s="2" t="s">
        <v>5</v>
      </c>
      <c r="B39" s="2" t="s">
        <v>100</v>
      </c>
      <c r="C39" s="54">
        <v>34</v>
      </c>
      <c r="D39" s="18"/>
      <c r="E39" s="6">
        <v>389</v>
      </c>
      <c r="F39" s="6">
        <v>36</v>
      </c>
      <c r="G39" s="17">
        <f t="shared" si="3"/>
        <v>9.2544987146529561E-2</v>
      </c>
      <c r="H39" s="18"/>
      <c r="I39" s="6">
        <v>395</v>
      </c>
      <c r="J39" s="31">
        <v>35</v>
      </c>
      <c r="K39" s="43">
        <f t="shared" si="4"/>
        <v>8.8607594936708861E-2</v>
      </c>
      <c r="L39" s="18"/>
      <c r="M39" s="46">
        <f t="shared" si="5"/>
        <v>-3.9373922098207004E-3</v>
      </c>
      <c r="N39" s="18"/>
    </row>
    <row r="40" spans="1:14" x14ac:dyDescent="0.25">
      <c r="A40" s="2" t="s">
        <v>21</v>
      </c>
      <c r="B40" s="2" t="s">
        <v>116</v>
      </c>
      <c r="C40" s="54">
        <v>35</v>
      </c>
      <c r="D40" s="18"/>
      <c r="E40" s="6">
        <v>178.83</v>
      </c>
      <c r="F40" s="6">
        <v>16.559999999999999</v>
      </c>
      <c r="G40" s="17">
        <f t="shared" si="3"/>
        <v>9.2601912430800182E-2</v>
      </c>
      <c r="H40" s="18"/>
      <c r="I40" s="6">
        <v>185.05</v>
      </c>
      <c r="J40" s="31">
        <v>16.43</v>
      </c>
      <c r="K40" s="43">
        <f t="shared" si="4"/>
        <v>8.8786814374493372E-2</v>
      </c>
      <c r="L40" s="18"/>
      <c r="M40" s="46">
        <f t="shared" si="5"/>
        <v>-3.8150980563068093E-3</v>
      </c>
      <c r="N40" s="18"/>
    </row>
    <row r="41" spans="1:14" x14ac:dyDescent="0.25">
      <c r="A41" s="2" t="s">
        <v>40</v>
      </c>
      <c r="B41" s="2" t="s">
        <v>120</v>
      </c>
      <c r="C41" s="54">
        <v>36</v>
      </c>
      <c r="D41" s="18"/>
      <c r="E41" s="13">
        <v>495.46</v>
      </c>
      <c r="F41" s="13">
        <v>56.46</v>
      </c>
      <c r="G41" s="17">
        <f t="shared" si="3"/>
        <v>0.11395470875549994</v>
      </c>
      <c r="H41" s="18"/>
      <c r="I41" s="8">
        <v>488.55</v>
      </c>
      <c r="J41" s="33">
        <v>53.86</v>
      </c>
      <c r="K41" s="43">
        <f t="shared" si="4"/>
        <v>0.11024460137140517</v>
      </c>
      <c r="L41" s="18"/>
      <c r="M41" s="46">
        <f t="shared" si="5"/>
        <v>-3.710107384094774E-3</v>
      </c>
      <c r="N41" s="18"/>
    </row>
    <row r="42" spans="1:14" x14ac:dyDescent="0.25">
      <c r="A42" s="2" t="s">
        <v>21</v>
      </c>
      <c r="B42" s="2" t="s">
        <v>112</v>
      </c>
      <c r="C42" s="54">
        <v>37</v>
      </c>
      <c r="D42" s="18"/>
      <c r="E42" s="6">
        <v>237.02</v>
      </c>
      <c r="F42" s="6">
        <v>18.62</v>
      </c>
      <c r="G42" s="17">
        <f t="shared" si="3"/>
        <v>7.8558771411695219E-2</v>
      </c>
      <c r="H42" s="18"/>
      <c r="I42" s="6">
        <v>240.74</v>
      </c>
      <c r="J42" s="31">
        <v>18.100000000000001</v>
      </c>
      <c r="K42" s="43">
        <f t="shared" si="4"/>
        <v>7.5184846722605309E-2</v>
      </c>
      <c r="L42" s="18"/>
      <c r="M42" s="46">
        <f t="shared" si="5"/>
        <v>-3.3739246890899105E-3</v>
      </c>
      <c r="N42" s="18"/>
    </row>
    <row r="43" spans="1:14" x14ac:dyDescent="0.25">
      <c r="A43" s="2" t="s">
        <v>10</v>
      </c>
      <c r="B43" s="2" t="s">
        <v>123</v>
      </c>
      <c r="C43" s="54">
        <v>38</v>
      </c>
      <c r="D43" s="18"/>
      <c r="E43" s="6">
        <v>239.4</v>
      </c>
      <c r="F43" s="6">
        <v>23.3</v>
      </c>
      <c r="G43" s="17">
        <f t="shared" si="3"/>
        <v>9.73266499582289E-2</v>
      </c>
      <c r="H43" s="18"/>
      <c r="I43" s="6">
        <v>265.89999999999998</v>
      </c>
      <c r="J43" s="31">
        <v>25</v>
      </c>
      <c r="K43" s="43">
        <f t="shared" si="4"/>
        <v>9.4020308386611517E-2</v>
      </c>
      <c r="L43" s="18"/>
      <c r="M43" s="46">
        <f t="shared" si="5"/>
        <v>-3.3063415716173827E-3</v>
      </c>
      <c r="N43" s="18"/>
    </row>
    <row r="44" spans="1:14" x14ac:dyDescent="0.25">
      <c r="A44" s="2" t="s">
        <v>16</v>
      </c>
      <c r="B44" s="2" t="s">
        <v>26</v>
      </c>
      <c r="C44" s="54">
        <v>39</v>
      </c>
      <c r="D44" s="18"/>
      <c r="E44" s="6">
        <v>559.4</v>
      </c>
      <c r="F44" s="6">
        <v>71</v>
      </c>
      <c r="G44" s="17">
        <f t="shared" si="3"/>
        <v>0.12692170182338219</v>
      </c>
      <c r="H44" s="18"/>
      <c r="I44" s="6">
        <v>577.4</v>
      </c>
      <c r="J44" s="31">
        <v>71.599999999999994</v>
      </c>
      <c r="K44" s="43">
        <f t="shared" si="4"/>
        <v>0.12400415656390716</v>
      </c>
      <c r="L44" s="18"/>
      <c r="M44" s="46">
        <f t="shared" si="5"/>
        <v>-2.9175452594750323E-3</v>
      </c>
      <c r="N44" s="18"/>
    </row>
    <row r="45" spans="1:14" x14ac:dyDescent="0.25">
      <c r="A45" s="2" t="s">
        <v>21</v>
      </c>
      <c r="B45" s="2" t="s">
        <v>105</v>
      </c>
      <c r="C45" s="54">
        <v>40</v>
      </c>
      <c r="D45" s="18"/>
      <c r="E45" s="6">
        <v>219.14</v>
      </c>
      <c r="F45" s="6">
        <v>13.01</v>
      </c>
      <c r="G45" s="17">
        <f t="shared" si="3"/>
        <v>5.9368440266496306E-2</v>
      </c>
      <c r="H45" s="18"/>
      <c r="I45" s="6">
        <v>247.31</v>
      </c>
      <c r="J45" s="31">
        <v>14</v>
      </c>
      <c r="K45" s="43">
        <f t="shared" si="4"/>
        <v>5.6609114067364845E-2</v>
      </c>
      <c r="L45" s="18"/>
      <c r="M45" s="46">
        <f t="shared" si="5"/>
        <v>-2.7593261991314608E-3</v>
      </c>
      <c r="N45" s="18"/>
    </row>
    <row r="46" spans="1:14" x14ac:dyDescent="0.25">
      <c r="A46" s="2" t="s">
        <v>18</v>
      </c>
      <c r="B46" s="2" t="s">
        <v>103</v>
      </c>
      <c r="C46" s="54">
        <v>41</v>
      </c>
      <c r="D46" s="18"/>
      <c r="E46" s="6">
        <v>290.5</v>
      </c>
      <c r="F46" s="6">
        <v>30.78</v>
      </c>
      <c r="G46" s="17">
        <f t="shared" si="3"/>
        <v>0.10595524956970741</v>
      </c>
      <c r="H46" s="18"/>
      <c r="I46" s="6">
        <v>293.94</v>
      </c>
      <c r="J46" s="31">
        <v>30.36</v>
      </c>
      <c r="K46" s="43">
        <f t="shared" si="4"/>
        <v>0.10328638497652583</v>
      </c>
      <c r="L46" s="18"/>
      <c r="M46" s="46">
        <f t="shared" si="5"/>
        <v>-2.6688645931815802E-3</v>
      </c>
      <c r="N46" s="18"/>
    </row>
    <row r="47" spans="1:14" x14ac:dyDescent="0.25">
      <c r="A47" s="2" t="s">
        <v>21</v>
      </c>
      <c r="B47" s="2" t="s">
        <v>54</v>
      </c>
      <c r="C47" s="54">
        <v>42</v>
      </c>
      <c r="D47" s="18"/>
      <c r="E47" s="6">
        <v>207.91900000000001</v>
      </c>
      <c r="F47" s="6">
        <v>17.696999999999999</v>
      </c>
      <c r="G47" s="17">
        <f t="shared" si="3"/>
        <v>8.51148764663162E-2</v>
      </c>
      <c r="H47" s="18"/>
      <c r="I47" s="6">
        <v>211.98599999999999</v>
      </c>
      <c r="J47" s="31">
        <v>17.547000000000001</v>
      </c>
      <c r="K47" s="43">
        <f t="shared" si="4"/>
        <v>8.2774334154142259E-2</v>
      </c>
      <c r="L47" s="18"/>
      <c r="M47" s="46">
        <f t="shared" si="5"/>
        <v>-2.3405423121739405E-3</v>
      </c>
      <c r="N47" s="18"/>
    </row>
    <row r="48" spans="1:14" x14ac:dyDescent="0.25">
      <c r="A48" s="2" t="s">
        <v>7</v>
      </c>
      <c r="B48" s="2" t="s">
        <v>87</v>
      </c>
      <c r="C48" s="54">
        <v>43</v>
      </c>
      <c r="D48" s="18"/>
      <c r="E48" s="6">
        <v>231.9</v>
      </c>
      <c r="F48" s="6">
        <v>17.8</v>
      </c>
      <c r="G48" s="17">
        <f t="shared" si="3"/>
        <v>7.6757222940922812E-2</v>
      </c>
      <c r="H48" s="18"/>
      <c r="I48" s="5">
        <v>245.8</v>
      </c>
      <c r="J48" s="30">
        <v>18.3</v>
      </c>
      <c r="K48" s="43">
        <f t="shared" si="4"/>
        <v>7.4450772986167618E-2</v>
      </c>
      <c r="L48" s="18"/>
      <c r="M48" s="46">
        <f t="shared" si="5"/>
        <v>-2.3064499547551937E-3</v>
      </c>
      <c r="N48" s="18"/>
    </row>
    <row r="49" spans="1:14" x14ac:dyDescent="0.25">
      <c r="A49" s="2" t="s">
        <v>16</v>
      </c>
      <c r="B49" s="2" t="s">
        <v>66</v>
      </c>
      <c r="C49" s="54">
        <v>44</v>
      </c>
      <c r="D49" s="18"/>
      <c r="E49" s="6">
        <v>749.51</v>
      </c>
      <c r="F49" s="6">
        <v>80.25</v>
      </c>
      <c r="G49" s="17">
        <f t="shared" si="3"/>
        <v>0.10706995236888101</v>
      </c>
      <c r="H49" s="18"/>
      <c r="I49" s="6">
        <v>764.42</v>
      </c>
      <c r="J49" s="31">
        <v>80.3</v>
      </c>
      <c r="K49" s="43">
        <f t="shared" si="4"/>
        <v>0.10504696371104891</v>
      </c>
      <c r="L49" s="18"/>
      <c r="M49" s="46">
        <f t="shared" si="5"/>
        <v>-2.0229886578320977E-3</v>
      </c>
      <c r="N49" s="18"/>
    </row>
    <row r="50" spans="1:14" x14ac:dyDescent="0.25">
      <c r="A50" s="2" t="s">
        <v>7</v>
      </c>
      <c r="B50" s="2" t="s">
        <v>61</v>
      </c>
      <c r="C50" s="54">
        <v>45</v>
      </c>
      <c r="D50" s="18"/>
      <c r="E50" s="6">
        <v>219</v>
      </c>
      <c r="F50" s="6">
        <v>16</v>
      </c>
      <c r="G50" s="17">
        <f t="shared" si="3"/>
        <v>7.3059360730593603E-2</v>
      </c>
      <c r="H50" s="18"/>
      <c r="I50" s="5">
        <v>225</v>
      </c>
      <c r="J50" s="30">
        <v>16</v>
      </c>
      <c r="K50" s="43">
        <f t="shared" si="4"/>
        <v>7.1111111111111111E-2</v>
      </c>
      <c r="L50" s="18"/>
      <c r="M50" s="46">
        <f t="shared" si="5"/>
        <v>-1.9482496194824922E-3</v>
      </c>
      <c r="N50" s="18"/>
    </row>
    <row r="51" spans="1:14" x14ac:dyDescent="0.25">
      <c r="A51" s="2" t="s">
        <v>14</v>
      </c>
      <c r="B51" s="2" t="s">
        <v>64</v>
      </c>
      <c r="C51" s="54">
        <v>46</v>
      </c>
      <c r="D51" s="18"/>
      <c r="E51" s="6">
        <v>449.82</v>
      </c>
      <c r="F51" s="6">
        <v>48.49</v>
      </c>
      <c r="G51" s="17">
        <f t="shared" si="3"/>
        <v>0.10779867502556578</v>
      </c>
      <c r="H51" s="18"/>
      <c r="I51" s="6">
        <v>470.89</v>
      </c>
      <c r="J51" s="31">
        <v>49.9</v>
      </c>
      <c r="K51" s="43">
        <f t="shared" si="4"/>
        <v>0.10596954702796832</v>
      </c>
      <c r="L51" s="18"/>
      <c r="M51" s="46">
        <f t="shared" si="5"/>
        <v>-1.8291279975974628E-3</v>
      </c>
      <c r="N51" s="18"/>
    </row>
    <row r="52" spans="1:14" x14ac:dyDescent="0.25">
      <c r="A52" s="2" t="s">
        <v>5</v>
      </c>
      <c r="B52" s="2" t="s">
        <v>126</v>
      </c>
      <c r="C52" s="54">
        <v>47</v>
      </c>
      <c r="D52" s="18"/>
      <c r="E52" s="6">
        <v>444.4</v>
      </c>
      <c r="F52" s="6">
        <v>42.2</v>
      </c>
      <c r="G52" s="17">
        <f t="shared" si="3"/>
        <v>9.4959495949594977E-2</v>
      </c>
      <c r="H52" s="18"/>
      <c r="I52" s="6">
        <v>448.7</v>
      </c>
      <c r="J52" s="31">
        <v>41.8</v>
      </c>
      <c r="K52" s="43">
        <f t="shared" si="4"/>
        <v>9.3158012034767104E-2</v>
      </c>
      <c r="L52" s="18"/>
      <c r="M52" s="46">
        <f t="shared" si="5"/>
        <v>-1.8014839148278727E-3</v>
      </c>
      <c r="N52" s="18"/>
    </row>
    <row r="53" spans="1:14" x14ac:dyDescent="0.25">
      <c r="A53" s="2" t="s">
        <v>10</v>
      </c>
      <c r="B53" s="2" t="s">
        <v>72</v>
      </c>
      <c r="C53" s="54">
        <v>48</v>
      </c>
      <c r="D53" s="18"/>
      <c r="E53" s="6">
        <v>398.22</v>
      </c>
      <c r="F53" s="6">
        <v>62.89</v>
      </c>
      <c r="G53" s="17">
        <f t="shared" si="3"/>
        <v>0.15792777861483601</v>
      </c>
      <c r="H53" s="18"/>
      <c r="I53" s="6">
        <v>412.79</v>
      </c>
      <c r="J53" s="31">
        <v>64.48</v>
      </c>
      <c r="K53" s="43">
        <f t="shared" si="4"/>
        <v>0.15620533443155116</v>
      </c>
      <c r="L53" s="18"/>
      <c r="M53" s="46">
        <f t="shared" si="5"/>
        <v>-1.7224441832848492E-3</v>
      </c>
      <c r="N53" s="18"/>
    </row>
    <row r="54" spans="1:14" x14ac:dyDescent="0.25">
      <c r="A54" s="2" t="s">
        <v>10</v>
      </c>
      <c r="B54" s="2" t="s">
        <v>130</v>
      </c>
      <c r="C54" s="54">
        <v>49</v>
      </c>
      <c r="D54" s="18"/>
      <c r="E54" s="6">
        <v>371.6</v>
      </c>
      <c r="F54" s="6">
        <v>33.4</v>
      </c>
      <c r="G54" s="17">
        <f t="shared" si="3"/>
        <v>8.9881593110871891E-2</v>
      </c>
      <c r="H54" s="18"/>
      <c r="I54" s="6">
        <v>381.9</v>
      </c>
      <c r="J54" s="31">
        <v>33.700000000000003</v>
      </c>
      <c r="K54" s="43">
        <f t="shared" si="4"/>
        <v>8.8242995548572942E-2</v>
      </c>
      <c r="L54" s="18"/>
      <c r="M54" s="46">
        <f t="shared" si="5"/>
        <v>-1.638597562298949E-3</v>
      </c>
      <c r="N54" s="18"/>
    </row>
    <row r="55" spans="1:14" x14ac:dyDescent="0.25">
      <c r="A55" s="2" t="s">
        <v>10</v>
      </c>
      <c r="B55" s="2" t="s">
        <v>57</v>
      </c>
      <c r="C55" s="54">
        <v>50</v>
      </c>
      <c r="D55" s="18"/>
      <c r="E55" s="15">
        <v>362.8</v>
      </c>
      <c r="F55" s="15">
        <v>29.3</v>
      </c>
      <c r="G55" s="17">
        <f t="shared" si="3"/>
        <v>8.0760749724366046E-2</v>
      </c>
      <c r="H55" s="18"/>
      <c r="I55" s="15">
        <v>379.6</v>
      </c>
      <c r="J55" s="40">
        <v>30.1</v>
      </c>
      <c r="K55" s="43">
        <f t="shared" si="4"/>
        <v>7.9293993677555324E-2</v>
      </c>
      <c r="L55" s="18"/>
      <c r="M55" s="46">
        <f t="shared" si="5"/>
        <v>-1.4667560468107216E-3</v>
      </c>
      <c r="N55" s="18"/>
    </row>
    <row r="56" spans="1:14" x14ac:dyDescent="0.25">
      <c r="A56" s="2" t="s">
        <v>10</v>
      </c>
      <c r="B56" s="2" t="s">
        <v>117</v>
      </c>
      <c r="C56" s="54">
        <v>51</v>
      </c>
      <c r="D56" s="18"/>
      <c r="E56" s="6">
        <v>387</v>
      </c>
      <c r="F56" s="6">
        <v>58</v>
      </c>
      <c r="G56" s="17">
        <f t="shared" si="3"/>
        <v>0.14987080103359174</v>
      </c>
      <c r="H56" s="18"/>
      <c r="I56" s="6">
        <v>404</v>
      </c>
      <c r="J56" s="31">
        <v>60</v>
      </c>
      <c r="K56" s="43">
        <f t="shared" si="4"/>
        <v>0.14851485148514851</v>
      </c>
      <c r="L56" s="18"/>
      <c r="M56" s="46">
        <f t="shared" si="5"/>
        <v>-1.3559495484432305E-3</v>
      </c>
      <c r="N56" s="18"/>
    </row>
    <row r="57" spans="1:14" x14ac:dyDescent="0.25">
      <c r="A57" s="2" t="s">
        <v>15</v>
      </c>
      <c r="B57" s="2" t="s">
        <v>74</v>
      </c>
      <c r="C57" s="54">
        <v>52</v>
      </c>
      <c r="D57" s="18"/>
      <c r="E57" s="6">
        <v>307.3</v>
      </c>
      <c r="F57" s="6">
        <v>30.2</v>
      </c>
      <c r="G57" s="17">
        <f t="shared" si="3"/>
        <v>9.8275301008786203E-2</v>
      </c>
      <c r="H57" s="18"/>
      <c r="I57" s="6">
        <v>313.5</v>
      </c>
      <c r="J57" s="31">
        <v>30.4</v>
      </c>
      <c r="K57" s="43">
        <f t="shared" si="4"/>
        <v>9.696969696969697E-2</v>
      </c>
      <c r="L57" s="18"/>
      <c r="M57" s="46">
        <f t="shared" si="5"/>
        <v>-1.3056040390892337E-3</v>
      </c>
      <c r="N57" s="18"/>
    </row>
    <row r="58" spans="1:14" x14ac:dyDescent="0.25">
      <c r="A58" s="2" t="s">
        <v>5</v>
      </c>
      <c r="B58" s="2" t="s">
        <v>29</v>
      </c>
      <c r="C58" s="54">
        <v>53</v>
      </c>
      <c r="D58" s="18"/>
      <c r="E58" s="6">
        <v>307.39999999999998</v>
      </c>
      <c r="F58" s="6">
        <v>25.5</v>
      </c>
      <c r="G58" s="17">
        <f t="shared" si="3"/>
        <v>8.2953806115810019E-2</v>
      </c>
      <c r="H58" s="18"/>
      <c r="I58" s="6">
        <v>315.89999999999998</v>
      </c>
      <c r="J58" s="31">
        <v>25.8</v>
      </c>
      <c r="K58" s="43">
        <f t="shared" si="4"/>
        <v>8.1671415004748352E-2</v>
      </c>
      <c r="L58" s="18"/>
      <c r="M58" s="46">
        <f t="shared" si="5"/>
        <v>-1.2823911110616676E-3</v>
      </c>
      <c r="N58" s="18"/>
    </row>
    <row r="59" spans="1:14" x14ac:dyDescent="0.25">
      <c r="A59" s="2" t="s">
        <v>10</v>
      </c>
      <c r="B59" s="2" t="s">
        <v>27</v>
      </c>
      <c r="C59" s="54">
        <v>54</v>
      </c>
      <c r="D59" s="18"/>
      <c r="E59" s="6">
        <v>414.13299999999998</v>
      </c>
      <c r="F59" s="6">
        <v>41.66</v>
      </c>
      <c r="G59" s="17">
        <f t="shared" si="3"/>
        <v>0.1005957023468306</v>
      </c>
      <c r="H59" s="18"/>
      <c r="I59" s="6">
        <v>429.08199999999999</v>
      </c>
      <c r="J59" s="6">
        <v>42.62</v>
      </c>
      <c r="K59" s="43">
        <f t="shared" si="4"/>
        <v>9.9328333512009356E-2</v>
      </c>
      <c r="L59" s="18"/>
      <c r="M59" s="46">
        <f t="shared" si="5"/>
        <v>-1.2673688348212447E-3</v>
      </c>
      <c r="N59" s="18"/>
    </row>
    <row r="60" spans="1:14" x14ac:dyDescent="0.25">
      <c r="A60" s="2" t="s">
        <v>21</v>
      </c>
      <c r="B60" s="2" t="s">
        <v>96</v>
      </c>
      <c r="C60" s="54">
        <v>55</v>
      </c>
      <c r="D60" s="18"/>
      <c r="E60" s="6">
        <v>360.4</v>
      </c>
      <c r="F60" s="6">
        <v>38.1</v>
      </c>
      <c r="G60" s="17">
        <f t="shared" si="3"/>
        <v>0.10571587125416206</v>
      </c>
      <c r="H60" s="18"/>
      <c r="I60" s="6">
        <v>374</v>
      </c>
      <c r="J60" s="31">
        <v>39.1</v>
      </c>
      <c r="K60" s="43">
        <f t="shared" si="4"/>
        <v>0.10454545454545455</v>
      </c>
      <c r="L60" s="18"/>
      <c r="M60" s="46">
        <f t="shared" si="5"/>
        <v>-1.1704167087075029E-3</v>
      </c>
      <c r="N60" s="18"/>
    </row>
    <row r="61" spans="1:14" x14ac:dyDescent="0.25">
      <c r="A61" s="2" t="s">
        <v>5</v>
      </c>
      <c r="B61" s="2" t="s">
        <v>128</v>
      </c>
      <c r="C61" s="54">
        <v>56</v>
      </c>
      <c r="D61" s="18"/>
      <c r="E61" s="6">
        <v>548</v>
      </c>
      <c r="F61" s="6">
        <v>44</v>
      </c>
      <c r="G61" s="17">
        <f t="shared" si="3"/>
        <v>8.0291970802919707E-2</v>
      </c>
      <c r="H61" s="18"/>
      <c r="I61" s="5">
        <v>556</v>
      </c>
      <c r="J61" s="30">
        <v>44</v>
      </c>
      <c r="K61" s="43">
        <f t="shared" si="4"/>
        <v>7.9136690647482008E-2</v>
      </c>
      <c r="L61" s="18"/>
      <c r="M61" s="46">
        <f t="shared" si="5"/>
        <v>-1.155280155437699E-3</v>
      </c>
      <c r="N61" s="18"/>
    </row>
    <row r="62" spans="1:14" x14ac:dyDescent="0.25">
      <c r="A62" s="2" t="s">
        <v>15</v>
      </c>
      <c r="B62" s="2" t="s">
        <v>115</v>
      </c>
      <c r="C62" s="54">
        <v>57</v>
      </c>
      <c r="D62" s="18"/>
      <c r="E62" s="13">
        <v>725.7</v>
      </c>
      <c r="F62" s="13">
        <v>72.599999999999994</v>
      </c>
      <c r="G62" s="17">
        <f t="shared" si="3"/>
        <v>0.1000413393964448</v>
      </c>
      <c r="H62" s="18"/>
      <c r="I62" s="8">
        <v>746.1</v>
      </c>
      <c r="J62" s="33">
        <v>73.8</v>
      </c>
      <c r="K62" s="43">
        <f t="shared" si="4"/>
        <v>9.8914354644149577E-2</v>
      </c>
      <c r="L62" s="18"/>
      <c r="M62" s="46">
        <f t="shared" si="5"/>
        <v>-1.1269847522952237E-3</v>
      </c>
      <c r="N62" s="18"/>
    </row>
    <row r="63" spans="1:14" x14ac:dyDescent="0.25">
      <c r="A63" s="2" t="s">
        <v>21</v>
      </c>
      <c r="B63" s="2" t="s">
        <v>118</v>
      </c>
      <c r="C63" s="54">
        <v>58</v>
      </c>
      <c r="D63" s="18"/>
      <c r="E63" s="6">
        <v>312</v>
      </c>
      <c r="F63" s="6">
        <v>22</v>
      </c>
      <c r="G63" s="17">
        <f t="shared" si="3"/>
        <v>7.0512820512820512E-2</v>
      </c>
      <c r="H63" s="18"/>
      <c r="I63" s="6">
        <v>317</v>
      </c>
      <c r="J63" s="31">
        <v>22</v>
      </c>
      <c r="K63" s="43">
        <f t="shared" si="4"/>
        <v>6.9400630914826497E-2</v>
      </c>
      <c r="L63" s="18"/>
      <c r="M63" s="46">
        <f t="shared" si="5"/>
        <v>-1.112189597994015E-3</v>
      </c>
      <c r="N63" s="18"/>
    </row>
    <row r="64" spans="1:14" x14ac:dyDescent="0.25">
      <c r="A64" s="2" t="s">
        <v>14</v>
      </c>
      <c r="B64" s="2" t="s">
        <v>30</v>
      </c>
      <c r="C64" s="54">
        <v>59</v>
      </c>
      <c r="D64" s="18"/>
      <c r="E64" s="13">
        <v>979.21299999999997</v>
      </c>
      <c r="F64" s="13">
        <v>79.39</v>
      </c>
      <c r="G64" s="17">
        <f t="shared" si="3"/>
        <v>8.1075312521381976E-2</v>
      </c>
      <c r="H64" s="18"/>
      <c r="I64" s="8">
        <v>1008.775</v>
      </c>
      <c r="J64" s="33">
        <v>80.709999999999994</v>
      </c>
      <c r="K64" s="43">
        <f t="shared" si="4"/>
        <v>8.0007930410646577E-2</v>
      </c>
      <c r="L64" s="18"/>
      <c r="M64" s="46">
        <f t="shared" si="5"/>
        <v>-1.0673821107353987E-3</v>
      </c>
      <c r="N64" s="18"/>
    </row>
    <row r="65" spans="1:14" x14ac:dyDescent="0.25">
      <c r="A65" s="2" t="s">
        <v>21</v>
      </c>
      <c r="B65" s="2" t="s">
        <v>127</v>
      </c>
      <c r="C65" s="54">
        <v>60</v>
      </c>
      <c r="D65" s="18"/>
      <c r="E65" s="6">
        <v>129.86000000000001</v>
      </c>
      <c r="F65" s="6">
        <v>7.66</v>
      </c>
      <c r="G65" s="17">
        <f t="shared" si="3"/>
        <v>5.8986600954874478E-2</v>
      </c>
      <c r="H65" s="18"/>
      <c r="I65" s="6">
        <v>144</v>
      </c>
      <c r="J65" s="31">
        <v>8.35</v>
      </c>
      <c r="K65" s="43">
        <f t="shared" si="4"/>
        <v>5.7986111111111106E-2</v>
      </c>
      <c r="L65" s="18"/>
      <c r="M65" s="46">
        <f t="shared" si="5"/>
        <v>-1.0004898437633719E-3</v>
      </c>
      <c r="N65" s="18"/>
    </row>
    <row r="66" spans="1:14" x14ac:dyDescent="0.25">
      <c r="A66" s="2" t="s">
        <v>18</v>
      </c>
      <c r="B66" s="2" t="s">
        <v>113</v>
      </c>
      <c r="C66" s="54">
        <v>61</v>
      </c>
      <c r="D66" s="18"/>
      <c r="E66" s="6">
        <v>355.89</v>
      </c>
      <c r="F66" s="6">
        <v>38.08</v>
      </c>
      <c r="G66" s="17">
        <f t="shared" si="3"/>
        <v>0.106999353732895</v>
      </c>
      <c r="H66" s="18"/>
      <c r="I66" s="6">
        <v>362.6</v>
      </c>
      <c r="J66" s="31">
        <v>38.47</v>
      </c>
      <c r="K66" s="43">
        <f t="shared" si="4"/>
        <v>0.10609487038058465</v>
      </c>
      <c r="L66" s="18"/>
      <c r="M66" s="46">
        <f t="shared" si="5"/>
        <v>-9.0448335231034516E-4</v>
      </c>
      <c r="N66" s="18"/>
    </row>
    <row r="67" spans="1:14" x14ac:dyDescent="0.25">
      <c r="A67" s="2" t="s">
        <v>5</v>
      </c>
      <c r="B67" s="2" t="s">
        <v>55</v>
      </c>
      <c r="C67" s="54">
        <v>62</v>
      </c>
      <c r="D67" s="18"/>
      <c r="E67" s="6">
        <v>186.8</v>
      </c>
      <c r="F67" s="6">
        <v>18.399999999999999</v>
      </c>
      <c r="G67" s="17">
        <f t="shared" si="3"/>
        <v>9.8501070663811544E-2</v>
      </c>
      <c r="H67" s="18"/>
      <c r="I67" s="6">
        <v>189.5</v>
      </c>
      <c r="J67" s="31">
        <v>18.5</v>
      </c>
      <c r="K67" s="43">
        <f t="shared" si="4"/>
        <v>9.7625329815303433E-2</v>
      </c>
      <c r="L67" s="18"/>
      <c r="M67" s="46">
        <f t="shared" si="5"/>
        <v>-8.7574084850811085E-4</v>
      </c>
      <c r="N67" s="18"/>
    </row>
    <row r="68" spans="1:14" x14ac:dyDescent="0.25">
      <c r="A68" s="2" t="s">
        <v>21</v>
      </c>
      <c r="B68" s="2" t="s">
        <v>51</v>
      </c>
      <c r="C68" s="54">
        <v>63</v>
      </c>
      <c r="D68" s="18"/>
      <c r="E68" s="12">
        <v>290.2</v>
      </c>
      <c r="F68" s="12">
        <v>31.2</v>
      </c>
      <c r="G68" s="17">
        <f t="shared" si="3"/>
        <v>0.10751206064782909</v>
      </c>
      <c r="H68" s="18"/>
      <c r="I68" s="12">
        <v>296.89999999999998</v>
      </c>
      <c r="J68" s="37">
        <v>31.7</v>
      </c>
      <c r="K68" s="43">
        <f t="shared" si="4"/>
        <v>0.10676995621421355</v>
      </c>
      <c r="L68" s="18"/>
      <c r="M68" s="46">
        <f t="shared" si="5"/>
        <v>-7.4210443361553968E-4</v>
      </c>
      <c r="N68" s="18"/>
    </row>
    <row r="69" spans="1:14" x14ac:dyDescent="0.25">
      <c r="A69" s="2" t="s">
        <v>14</v>
      </c>
      <c r="B69" s="2" t="s">
        <v>136</v>
      </c>
      <c r="C69" s="54">
        <v>64</v>
      </c>
      <c r="D69" s="18"/>
      <c r="E69" s="6">
        <v>286.3</v>
      </c>
      <c r="F69" s="6">
        <v>25.5</v>
      </c>
      <c r="G69" s="17">
        <f t="shared" si="3"/>
        <v>8.9067411805798108E-2</v>
      </c>
      <c r="H69" s="18"/>
      <c r="I69" s="6">
        <v>298.5</v>
      </c>
      <c r="J69" s="31">
        <v>26.4</v>
      </c>
      <c r="K69" s="43">
        <f t="shared" si="4"/>
        <v>8.8442211055276373E-2</v>
      </c>
      <c r="L69" s="18"/>
      <c r="M69" s="46">
        <f t="shared" si="5"/>
        <v>-6.2520075052173441E-4</v>
      </c>
      <c r="N69" s="18"/>
    </row>
    <row r="70" spans="1:14" x14ac:dyDescent="0.25">
      <c r="A70" s="2" t="s">
        <v>5</v>
      </c>
      <c r="B70" s="2" t="s">
        <v>6</v>
      </c>
      <c r="C70" s="54">
        <v>65</v>
      </c>
      <c r="D70" s="18"/>
      <c r="E70" s="6">
        <v>201.9</v>
      </c>
      <c r="F70" s="6">
        <v>19.8</v>
      </c>
      <c r="G70" s="17">
        <f t="shared" ref="G70:G101" si="6">F70/E70</f>
        <v>9.8068350668647844E-2</v>
      </c>
      <c r="H70" s="18"/>
      <c r="I70" s="5">
        <v>207.2</v>
      </c>
      <c r="J70" s="30">
        <v>20.2</v>
      </c>
      <c r="K70" s="43">
        <f t="shared" ref="K70:K101" si="7">J70/I70</f>
        <v>9.749034749034749E-2</v>
      </c>
      <c r="L70" s="18"/>
      <c r="M70" s="46">
        <f t="shared" ref="M70:M101" si="8">K70-G70</f>
        <v>-5.7800317830035419E-4</v>
      </c>
      <c r="N70" s="18"/>
    </row>
    <row r="71" spans="1:14" x14ac:dyDescent="0.25">
      <c r="A71" s="2" t="s">
        <v>15</v>
      </c>
      <c r="B71" s="2" t="s">
        <v>77</v>
      </c>
      <c r="C71" s="54">
        <v>66</v>
      </c>
      <c r="D71" s="18"/>
      <c r="E71" s="13">
        <v>278.10000000000002</v>
      </c>
      <c r="F71" s="13">
        <v>22.3</v>
      </c>
      <c r="G71" s="17">
        <f t="shared" si="6"/>
        <v>8.0186983099604453E-2</v>
      </c>
      <c r="H71" s="18"/>
      <c r="I71" s="13">
        <v>286</v>
      </c>
      <c r="J71" s="38">
        <v>22.8</v>
      </c>
      <c r="K71" s="43">
        <f t="shared" si="7"/>
        <v>7.9720279720279716E-2</v>
      </c>
      <c r="L71" s="18"/>
      <c r="M71" s="46">
        <f t="shared" si="8"/>
        <v>-4.6670337932473716E-4</v>
      </c>
      <c r="N71" s="18"/>
    </row>
    <row r="72" spans="1:14" x14ac:dyDescent="0.25">
      <c r="A72" s="2" t="s">
        <v>18</v>
      </c>
      <c r="B72" s="2" t="s">
        <v>42</v>
      </c>
      <c r="C72" s="54">
        <v>67</v>
      </c>
      <c r="D72" s="18"/>
      <c r="E72" s="6">
        <v>441.32</v>
      </c>
      <c r="F72" s="6">
        <v>36.75</v>
      </c>
      <c r="G72" s="17">
        <f t="shared" si="6"/>
        <v>8.3272908547086022E-2</v>
      </c>
      <c r="H72" s="18"/>
      <c r="I72" s="6">
        <v>453.77</v>
      </c>
      <c r="J72" s="31">
        <v>37.6</v>
      </c>
      <c r="K72" s="43">
        <f t="shared" si="7"/>
        <v>8.286136148268948E-2</v>
      </c>
      <c r="L72" s="18"/>
      <c r="M72" s="46">
        <f t="shared" si="8"/>
        <v>-4.1154706439654187E-4</v>
      </c>
      <c r="N72" s="18"/>
    </row>
    <row r="73" spans="1:14" x14ac:dyDescent="0.25">
      <c r="A73" s="2" t="s">
        <v>21</v>
      </c>
      <c r="B73" s="2" t="s">
        <v>35</v>
      </c>
      <c r="C73" s="54">
        <v>68</v>
      </c>
      <c r="D73" s="18"/>
      <c r="E73" s="12">
        <v>253.2</v>
      </c>
      <c r="F73" s="12">
        <v>27.5</v>
      </c>
      <c r="G73" s="17">
        <f t="shared" si="6"/>
        <v>0.10860979462875198</v>
      </c>
      <c r="H73" s="18"/>
      <c r="I73" s="12">
        <v>259.60000000000002</v>
      </c>
      <c r="J73" s="37">
        <v>28.1</v>
      </c>
      <c r="K73" s="43">
        <f t="shared" si="7"/>
        <v>0.10824345146379044</v>
      </c>
      <c r="L73" s="18"/>
      <c r="M73" s="46">
        <f t="shared" si="8"/>
        <v>-3.6634316496153563E-4</v>
      </c>
      <c r="N73" s="18"/>
    </row>
    <row r="74" spans="1:14" x14ac:dyDescent="0.25">
      <c r="A74" s="2" t="s">
        <v>16</v>
      </c>
      <c r="B74" s="2" t="s">
        <v>48</v>
      </c>
      <c r="C74" s="54">
        <v>69</v>
      </c>
      <c r="D74" s="18"/>
      <c r="E74" s="6">
        <v>802.3</v>
      </c>
      <c r="F74" s="6">
        <v>80.8</v>
      </c>
      <c r="G74" s="17">
        <f t="shared" si="6"/>
        <v>0.10071045743487474</v>
      </c>
      <c r="H74" s="18"/>
      <c r="I74" s="6">
        <v>824.1</v>
      </c>
      <c r="J74" s="31">
        <v>82.7</v>
      </c>
      <c r="K74" s="43">
        <f t="shared" si="7"/>
        <v>0.10035189904137848</v>
      </c>
      <c r="L74" s="18"/>
      <c r="M74" s="46">
        <f t="shared" si="8"/>
        <v>-3.5855839349625829E-4</v>
      </c>
      <c r="N74" s="18"/>
    </row>
    <row r="75" spans="1:14" x14ac:dyDescent="0.25">
      <c r="A75" s="2" t="s">
        <v>7</v>
      </c>
      <c r="B75" s="2" t="s">
        <v>134</v>
      </c>
      <c r="C75" s="54">
        <v>70</v>
      </c>
      <c r="D75" s="18"/>
      <c r="E75" s="6">
        <v>694.6</v>
      </c>
      <c r="F75" s="6">
        <v>36.1</v>
      </c>
      <c r="G75" s="17">
        <f t="shared" si="6"/>
        <v>5.1972358191765045E-2</v>
      </c>
      <c r="H75" s="18"/>
      <c r="I75" s="6">
        <v>724.4</v>
      </c>
      <c r="J75" s="31">
        <v>37.4</v>
      </c>
      <c r="K75" s="43">
        <f t="shared" si="7"/>
        <v>5.1628934290447265E-2</v>
      </c>
      <c r="L75" s="18"/>
      <c r="M75" s="46">
        <f t="shared" si="8"/>
        <v>-3.4342390131777978E-4</v>
      </c>
      <c r="N75" s="18"/>
    </row>
    <row r="76" spans="1:14" x14ac:dyDescent="0.25">
      <c r="A76" s="2" t="s">
        <v>15</v>
      </c>
      <c r="B76" s="2" t="s">
        <v>81</v>
      </c>
      <c r="C76" s="54">
        <v>71</v>
      </c>
      <c r="D76" s="18"/>
      <c r="E76" s="6">
        <v>730.42</v>
      </c>
      <c r="F76" s="6">
        <v>71.89</v>
      </c>
      <c r="G76" s="17">
        <f t="shared" si="6"/>
        <v>9.8422825223843824E-2</v>
      </c>
      <c r="H76" s="18"/>
      <c r="I76" s="6">
        <v>772.23</v>
      </c>
      <c r="J76" s="31">
        <v>75.86</v>
      </c>
      <c r="K76" s="43">
        <f t="shared" si="7"/>
        <v>9.8234981805938648E-2</v>
      </c>
      <c r="L76" s="18"/>
      <c r="M76" s="46">
        <f t="shared" si="8"/>
        <v>-1.8784341790517578E-4</v>
      </c>
      <c r="N76" s="18"/>
    </row>
    <row r="77" spans="1:14" x14ac:dyDescent="0.25">
      <c r="A77" s="2" t="s">
        <v>18</v>
      </c>
      <c r="B77" s="2" t="s">
        <v>58</v>
      </c>
      <c r="C77" s="54">
        <v>72</v>
      </c>
      <c r="D77" s="18"/>
      <c r="E77" s="13">
        <v>228.5</v>
      </c>
      <c r="F77" s="13">
        <v>21.7</v>
      </c>
      <c r="G77" s="17">
        <f t="shared" si="6"/>
        <v>9.4967177242888404E-2</v>
      </c>
      <c r="H77" s="18"/>
      <c r="I77" s="8">
        <v>234.2</v>
      </c>
      <c r="J77" s="33">
        <v>22.2</v>
      </c>
      <c r="K77" s="43">
        <f t="shared" si="7"/>
        <v>9.479077711357814E-2</v>
      </c>
      <c r="L77" s="18"/>
      <c r="M77" s="46">
        <f t="shared" si="8"/>
        <v>-1.7640012931026405E-4</v>
      </c>
      <c r="N77" s="18"/>
    </row>
    <row r="78" spans="1:14" x14ac:dyDescent="0.25">
      <c r="A78" s="2" t="s">
        <v>10</v>
      </c>
      <c r="B78" s="2" t="s">
        <v>17</v>
      </c>
      <c r="C78" s="54">
        <v>73</v>
      </c>
      <c r="D78" s="18"/>
      <c r="E78" s="6">
        <v>287.12</v>
      </c>
      <c r="F78" s="6">
        <v>29.068000000000001</v>
      </c>
      <c r="G78" s="17">
        <f t="shared" si="6"/>
        <v>0.10123989969350794</v>
      </c>
      <c r="H78" s="18"/>
      <c r="I78" s="6">
        <v>298.52</v>
      </c>
      <c r="J78" s="31">
        <v>30.183</v>
      </c>
      <c r="K78" s="43">
        <f t="shared" si="7"/>
        <v>0.10110880343025594</v>
      </c>
      <c r="L78" s="18"/>
      <c r="M78" s="46">
        <f t="shared" si="8"/>
        <v>-1.3109626325200074E-4</v>
      </c>
      <c r="N78" s="18"/>
    </row>
    <row r="79" spans="1:14" x14ac:dyDescent="0.25">
      <c r="A79" s="2" t="s">
        <v>10</v>
      </c>
      <c r="B79" s="2" t="s">
        <v>11</v>
      </c>
      <c r="C79" s="55">
        <v>1</v>
      </c>
      <c r="D79" s="18"/>
      <c r="E79" s="7">
        <v>289.10000000000002</v>
      </c>
      <c r="F79" s="7">
        <v>29.6</v>
      </c>
      <c r="G79" s="17">
        <f t="shared" si="6"/>
        <v>0.10238671739882393</v>
      </c>
      <c r="H79" s="18"/>
      <c r="I79" s="7">
        <v>295.89999999999998</v>
      </c>
      <c r="J79" s="32">
        <v>30.3</v>
      </c>
      <c r="K79" s="43">
        <f t="shared" si="7"/>
        <v>0.10239945927678271</v>
      </c>
      <c r="L79" s="18"/>
      <c r="M79" s="46">
        <f t="shared" si="8"/>
        <v>1.2741877958771797E-5</v>
      </c>
      <c r="N79" s="18"/>
    </row>
    <row r="80" spans="1:14" x14ac:dyDescent="0.25">
      <c r="A80" s="2" t="s">
        <v>5</v>
      </c>
      <c r="B80" s="2" t="s">
        <v>89</v>
      </c>
      <c r="C80" s="53">
        <v>1</v>
      </c>
      <c r="D80" s="18"/>
      <c r="E80" s="6">
        <v>220.9</v>
      </c>
      <c r="F80" s="6">
        <v>19.7</v>
      </c>
      <c r="G80" s="17">
        <f t="shared" si="6"/>
        <v>8.9180624717066545E-2</v>
      </c>
      <c r="H80" s="18"/>
      <c r="I80" s="6">
        <v>223</v>
      </c>
      <c r="J80" s="31">
        <v>19.899999999999999</v>
      </c>
      <c r="K80" s="43">
        <f t="shared" si="7"/>
        <v>8.9237668161434969E-2</v>
      </c>
      <c r="L80" s="18"/>
      <c r="M80" s="46">
        <f t="shared" si="8"/>
        <v>5.7043444368423679E-5</v>
      </c>
      <c r="N80" s="18"/>
    </row>
    <row r="81" spans="1:15" x14ac:dyDescent="0.25">
      <c r="A81" s="2" t="s">
        <v>7</v>
      </c>
      <c r="B81" s="2" t="s">
        <v>98</v>
      </c>
      <c r="C81" s="53">
        <v>2</v>
      </c>
      <c r="D81" s="18"/>
      <c r="E81" s="6">
        <v>296.39999999999998</v>
      </c>
      <c r="F81" s="6">
        <v>31</v>
      </c>
      <c r="G81" s="17">
        <f t="shared" si="6"/>
        <v>0.10458839406207827</v>
      </c>
      <c r="H81" s="18"/>
      <c r="I81" s="6">
        <v>301.39999999999998</v>
      </c>
      <c r="J81" s="31">
        <v>31.6</v>
      </c>
      <c r="K81" s="17">
        <f t="shared" si="7"/>
        <v>0.10484406104844063</v>
      </c>
      <c r="L81" s="18"/>
      <c r="M81" s="49">
        <f t="shared" si="8"/>
        <v>2.5566698636235452E-4</v>
      </c>
      <c r="N81" s="18"/>
    </row>
    <row r="82" spans="1:15" x14ac:dyDescent="0.25">
      <c r="A82" s="2" t="s">
        <v>10</v>
      </c>
      <c r="B82" s="2" t="s">
        <v>12</v>
      </c>
      <c r="C82" s="53">
        <v>3</v>
      </c>
      <c r="D82" s="18"/>
      <c r="E82" s="6">
        <v>445.94600000000003</v>
      </c>
      <c r="F82" s="6">
        <v>37.814</v>
      </c>
      <c r="G82" s="17">
        <f t="shared" si="6"/>
        <v>8.4795020024846054E-2</v>
      </c>
      <c r="H82" s="18"/>
      <c r="I82" s="6">
        <v>462.58300000000003</v>
      </c>
      <c r="J82" s="31">
        <v>39.354999999999997</v>
      </c>
      <c r="K82" s="43">
        <f t="shared" si="7"/>
        <v>8.5076624086920599E-2</v>
      </c>
      <c r="L82" s="18"/>
      <c r="M82" s="46">
        <f t="shared" si="8"/>
        <v>2.8160406207454469E-4</v>
      </c>
      <c r="N82" s="18"/>
    </row>
    <row r="83" spans="1:15" x14ac:dyDescent="0.25">
      <c r="A83" s="2" t="s">
        <v>15</v>
      </c>
      <c r="B83" s="2" t="s">
        <v>82</v>
      </c>
      <c r="C83" s="53">
        <v>4</v>
      </c>
      <c r="D83" s="18"/>
      <c r="E83" s="13">
        <v>177.9</v>
      </c>
      <c r="F83" s="13">
        <v>14</v>
      </c>
      <c r="G83" s="17">
        <f t="shared" si="6"/>
        <v>7.8695896571107357E-2</v>
      </c>
      <c r="H83" s="18"/>
      <c r="I83" s="13">
        <v>183.5</v>
      </c>
      <c r="J83" s="38">
        <v>14.5</v>
      </c>
      <c r="K83" s="43">
        <f t="shared" si="7"/>
        <v>7.901907356948229E-2</v>
      </c>
      <c r="L83" s="18"/>
      <c r="M83" s="46">
        <f t="shared" si="8"/>
        <v>3.2317699837493274E-4</v>
      </c>
      <c r="N83" s="18"/>
    </row>
    <row r="84" spans="1:15" x14ac:dyDescent="0.25">
      <c r="A84" s="2" t="s">
        <v>10</v>
      </c>
      <c r="B84" s="2" t="s">
        <v>99</v>
      </c>
      <c r="C84" s="53">
        <v>5</v>
      </c>
      <c r="D84" s="18"/>
      <c r="E84" s="6">
        <v>366.7</v>
      </c>
      <c r="F84" s="6">
        <v>28.9</v>
      </c>
      <c r="G84" s="17">
        <f t="shared" si="6"/>
        <v>7.8811017180256335E-2</v>
      </c>
      <c r="H84" s="18"/>
      <c r="I84" s="6">
        <v>375.2</v>
      </c>
      <c r="J84" s="31">
        <v>29.7</v>
      </c>
      <c r="K84" s="43">
        <f t="shared" si="7"/>
        <v>7.9157782515991468E-2</v>
      </c>
      <c r="L84" s="18"/>
      <c r="M84" s="46">
        <f t="shared" si="8"/>
        <v>3.4676533573513302E-4</v>
      </c>
      <c r="N84" s="18"/>
    </row>
    <row r="85" spans="1:15" x14ac:dyDescent="0.25">
      <c r="A85" s="2" t="s">
        <v>10</v>
      </c>
      <c r="B85" s="2" t="s">
        <v>31</v>
      </c>
      <c r="C85" s="53">
        <v>6</v>
      </c>
      <c r="D85" s="18"/>
      <c r="E85" s="6">
        <v>361.2</v>
      </c>
      <c r="F85" s="6">
        <v>50.34</v>
      </c>
      <c r="G85" s="17">
        <f t="shared" si="6"/>
        <v>0.1393687707641196</v>
      </c>
      <c r="H85" s="18"/>
      <c r="I85" s="6">
        <v>362.42</v>
      </c>
      <c r="J85" s="31">
        <v>50.64</v>
      </c>
      <c r="K85" s="43">
        <f t="shared" si="7"/>
        <v>0.13972738811323879</v>
      </c>
      <c r="L85" s="18"/>
      <c r="M85" s="46">
        <f t="shared" si="8"/>
        <v>3.5861734911918353E-4</v>
      </c>
      <c r="N85" s="18"/>
    </row>
    <row r="86" spans="1:15" x14ac:dyDescent="0.25">
      <c r="A86" s="2" t="s">
        <v>21</v>
      </c>
      <c r="B86" s="2" t="s">
        <v>137</v>
      </c>
      <c r="C86" s="53">
        <v>7</v>
      </c>
      <c r="D86" s="18"/>
      <c r="E86" s="12">
        <v>485</v>
      </c>
      <c r="F86" s="12">
        <v>35</v>
      </c>
      <c r="G86" s="17">
        <f t="shared" si="6"/>
        <v>7.2164948453608241E-2</v>
      </c>
      <c r="H86" s="18"/>
      <c r="I86" s="14">
        <v>495</v>
      </c>
      <c r="J86" s="39">
        <v>36</v>
      </c>
      <c r="K86" s="43">
        <f t="shared" si="7"/>
        <v>7.2727272727272724E-2</v>
      </c>
      <c r="L86" s="18"/>
      <c r="M86" s="46">
        <f t="shared" si="8"/>
        <v>5.623242736644829E-4</v>
      </c>
      <c r="N86" s="18"/>
    </row>
    <row r="87" spans="1:15" x14ac:dyDescent="0.25">
      <c r="A87" s="2" t="s">
        <v>10</v>
      </c>
      <c r="B87" s="2" t="s">
        <v>36</v>
      </c>
      <c r="C87" s="53">
        <v>8</v>
      </c>
      <c r="D87" s="18"/>
      <c r="E87" s="6">
        <v>363.387</v>
      </c>
      <c r="F87" s="6">
        <v>48.97</v>
      </c>
      <c r="G87" s="17">
        <f t="shared" si="6"/>
        <v>0.13475991160938613</v>
      </c>
      <c r="H87" s="18"/>
      <c r="I87" s="6">
        <v>373.50299999999999</v>
      </c>
      <c r="J87" s="31">
        <v>50.6</v>
      </c>
      <c r="K87" s="43">
        <f t="shared" si="7"/>
        <v>0.13547414612466299</v>
      </c>
      <c r="L87" s="18"/>
      <c r="M87" s="46">
        <f t="shared" si="8"/>
        <v>7.14234515276857E-4</v>
      </c>
      <c r="N87" s="18"/>
    </row>
    <row r="88" spans="1:15" x14ac:dyDescent="0.25">
      <c r="A88" s="2" t="s">
        <v>21</v>
      </c>
      <c r="B88" s="2" t="s">
        <v>132</v>
      </c>
      <c r="C88" s="53">
        <v>9</v>
      </c>
      <c r="D88" s="18"/>
      <c r="E88" s="6">
        <v>262.2</v>
      </c>
      <c r="F88" s="6">
        <v>28.1</v>
      </c>
      <c r="G88" s="17">
        <f t="shared" si="6"/>
        <v>0.10717009916094586</v>
      </c>
      <c r="H88" s="18"/>
      <c r="I88" s="6">
        <v>272.5</v>
      </c>
      <c r="J88" s="31">
        <v>29.4</v>
      </c>
      <c r="K88" s="43">
        <f t="shared" si="7"/>
        <v>0.10788990825688073</v>
      </c>
      <c r="L88" s="18"/>
      <c r="M88" s="46">
        <f t="shared" si="8"/>
        <v>7.1980909593487297E-4</v>
      </c>
      <c r="N88" s="18"/>
    </row>
    <row r="89" spans="1:15" x14ac:dyDescent="0.25">
      <c r="A89" s="2" t="s">
        <v>14</v>
      </c>
      <c r="B89" s="2" t="s">
        <v>49</v>
      </c>
      <c r="C89" s="53">
        <v>10</v>
      </c>
      <c r="D89" s="18"/>
      <c r="E89" s="6">
        <v>351.4</v>
      </c>
      <c r="F89" s="6">
        <v>34.299999999999997</v>
      </c>
      <c r="G89" s="17">
        <f t="shared" si="6"/>
        <v>9.7609561752988044E-2</v>
      </c>
      <c r="H89" s="18"/>
      <c r="I89" s="6">
        <v>353.6</v>
      </c>
      <c r="J89" s="31">
        <v>34.9</v>
      </c>
      <c r="K89" s="43">
        <f t="shared" si="7"/>
        <v>9.8699095022624431E-2</v>
      </c>
      <c r="L89" s="18"/>
      <c r="M89" s="46">
        <f t="shared" si="8"/>
        <v>1.0895332696363863E-3</v>
      </c>
      <c r="N89" s="18"/>
    </row>
    <row r="90" spans="1:15" x14ac:dyDescent="0.25">
      <c r="A90" s="2" t="s">
        <v>7</v>
      </c>
      <c r="B90" s="2" t="s">
        <v>121</v>
      </c>
      <c r="C90" s="53">
        <v>11</v>
      </c>
      <c r="D90" s="18"/>
      <c r="E90" s="6">
        <v>356.7</v>
      </c>
      <c r="F90" s="6">
        <v>24.7</v>
      </c>
      <c r="G90" s="17">
        <f t="shared" si="6"/>
        <v>6.9245864872441831E-2</v>
      </c>
      <c r="H90" s="18"/>
      <c r="I90" s="6">
        <v>365.2</v>
      </c>
      <c r="J90" s="31">
        <v>25.7</v>
      </c>
      <c r="K90" s="43">
        <f t="shared" si="7"/>
        <v>7.0372398685651705E-2</v>
      </c>
      <c r="L90" s="18"/>
      <c r="M90" s="46">
        <f t="shared" si="8"/>
        <v>1.1265338132098734E-3</v>
      </c>
      <c r="N90" s="18"/>
    </row>
    <row r="91" spans="1:15" x14ac:dyDescent="0.25">
      <c r="A91" s="2" t="s">
        <v>16</v>
      </c>
      <c r="B91" s="2" t="s">
        <v>138</v>
      </c>
      <c r="C91" s="53">
        <v>12</v>
      </c>
      <c r="D91" s="18"/>
      <c r="E91" s="6">
        <v>554.6</v>
      </c>
      <c r="F91" s="6">
        <v>43</v>
      </c>
      <c r="G91" s="17">
        <f t="shared" si="6"/>
        <v>7.7533357374684447E-2</v>
      </c>
      <c r="H91" s="18"/>
      <c r="I91" s="6">
        <v>579.6</v>
      </c>
      <c r="J91" s="31">
        <v>45.6</v>
      </c>
      <c r="K91" s="43">
        <f t="shared" si="7"/>
        <v>7.8674948240165632E-2</v>
      </c>
      <c r="L91" s="18"/>
      <c r="M91" s="46">
        <f t="shared" si="8"/>
        <v>1.1415908654811846E-3</v>
      </c>
      <c r="N91" s="18"/>
    </row>
    <row r="92" spans="1:15" x14ac:dyDescent="0.25">
      <c r="A92" s="2" t="s">
        <v>21</v>
      </c>
      <c r="B92" s="2" t="s">
        <v>28</v>
      </c>
      <c r="C92" s="53">
        <v>13</v>
      </c>
      <c r="D92" s="18"/>
      <c r="E92" s="6">
        <v>243.91</v>
      </c>
      <c r="F92" s="6">
        <v>22.37</v>
      </c>
      <c r="G92" s="17">
        <f t="shared" si="6"/>
        <v>9.1714156861137305E-2</v>
      </c>
      <c r="H92" s="18"/>
      <c r="I92" s="6">
        <v>279.08999999999997</v>
      </c>
      <c r="J92" s="31">
        <v>25.92</v>
      </c>
      <c r="K92" s="43">
        <f t="shared" si="7"/>
        <v>9.2873266688165118E-2</v>
      </c>
      <c r="L92" s="18"/>
      <c r="M92" s="46">
        <f t="shared" si="8"/>
        <v>1.1591098270278127E-3</v>
      </c>
      <c r="N92" s="18"/>
    </row>
    <row r="93" spans="1:15" x14ac:dyDescent="0.25">
      <c r="A93" s="2" t="s">
        <v>10</v>
      </c>
      <c r="B93" s="2" t="s">
        <v>84</v>
      </c>
      <c r="C93" s="53">
        <v>14</v>
      </c>
      <c r="D93" s="18"/>
      <c r="E93" s="13">
        <v>471.334</v>
      </c>
      <c r="F93" s="13">
        <v>46.11</v>
      </c>
      <c r="G93" s="17">
        <f t="shared" si="6"/>
        <v>9.7828715942410258E-2</v>
      </c>
      <c r="H93" s="18"/>
      <c r="I93" s="13">
        <v>476.113</v>
      </c>
      <c r="J93" s="38">
        <v>47.235999999999997</v>
      </c>
      <c r="K93" s="43">
        <f t="shared" si="7"/>
        <v>9.9211741750382776E-2</v>
      </c>
      <c r="L93" s="18"/>
      <c r="M93" s="46">
        <f t="shared" si="8"/>
        <v>1.3830258079725183E-3</v>
      </c>
      <c r="N93" s="18"/>
    </row>
    <row r="94" spans="1:15" x14ac:dyDescent="0.25">
      <c r="A94" s="2" t="s">
        <v>14</v>
      </c>
      <c r="B94" s="2" t="s">
        <v>135</v>
      </c>
      <c r="C94" s="53">
        <v>15</v>
      </c>
      <c r="D94" s="18"/>
      <c r="E94" s="6">
        <v>231.6</v>
      </c>
      <c r="F94" s="6">
        <v>16.5</v>
      </c>
      <c r="G94" s="17">
        <f t="shared" si="6"/>
        <v>7.1243523316062179E-2</v>
      </c>
      <c r="H94" s="18"/>
      <c r="I94" s="6">
        <v>238.2</v>
      </c>
      <c r="J94" s="31">
        <v>17.3</v>
      </c>
      <c r="K94" s="43">
        <f t="shared" si="7"/>
        <v>7.262804366078926E-2</v>
      </c>
      <c r="L94" s="18"/>
      <c r="M94" s="46">
        <f t="shared" si="8"/>
        <v>1.3845203447270804E-3</v>
      </c>
      <c r="N94" s="18"/>
    </row>
    <row r="95" spans="1:15" s="57" customFormat="1" x14ac:dyDescent="0.25">
      <c r="A95" s="2" t="s">
        <v>14</v>
      </c>
      <c r="B95" s="2" t="s">
        <v>76</v>
      </c>
      <c r="C95" s="53">
        <v>16</v>
      </c>
      <c r="D95" s="18"/>
      <c r="E95" s="6">
        <v>253.71</v>
      </c>
      <c r="F95" s="6">
        <v>31.96</v>
      </c>
      <c r="G95" s="17">
        <f t="shared" si="6"/>
        <v>0.12597059635016358</v>
      </c>
      <c r="H95" s="18"/>
      <c r="I95" s="6">
        <v>264.39</v>
      </c>
      <c r="J95" s="31">
        <v>33.68</v>
      </c>
      <c r="K95" s="43">
        <f t="shared" si="7"/>
        <v>0.12738757139074852</v>
      </c>
      <c r="L95" s="18"/>
      <c r="M95" s="46">
        <f t="shared" si="8"/>
        <v>1.4169750405849391E-3</v>
      </c>
      <c r="N95" s="18"/>
      <c r="O95"/>
    </row>
    <row r="96" spans="1:15" s="57" customFormat="1" x14ac:dyDescent="0.25">
      <c r="A96" s="2" t="s">
        <v>10</v>
      </c>
      <c r="B96" s="2" t="s">
        <v>38</v>
      </c>
      <c r="C96" s="53">
        <v>17</v>
      </c>
      <c r="D96" s="18"/>
      <c r="E96" s="6">
        <v>463.03</v>
      </c>
      <c r="F96" s="6">
        <v>52.55</v>
      </c>
      <c r="G96" s="17">
        <f t="shared" si="6"/>
        <v>0.11349156642118222</v>
      </c>
      <c r="H96" s="18"/>
      <c r="I96" s="6">
        <v>479.13</v>
      </c>
      <c r="J96" s="31">
        <v>55.06</v>
      </c>
      <c r="K96" s="43">
        <f t="shared" si="7"/>
        <v>0.11491661970655147</v>
      </c>
      <c r="L96" s="18"/>
      <c r="M96" s="46">
        <f t="shared" si="8"/>
        <v>1.4250532853692516E-3</v>
      </c>
      <c r="N96" s="18"/>
      <c r="O96"/>
    </row>
    <row r="97" spans="1:15" s="57" customFormat="1" x14ac:dyDescent="0.25">
      <c r="A97" s="2" t="s">
        <v>16</v>
      </c>
      <c r="B97" s="2" t="s">
        <v>107</v>
      </c>
      <c r="C97" s="53">
        <v>18</v>
      </c>
      <c r="D97" s="18"/>
      <c r="E97" s="6">
        <v>282.49</v>
      </c>
      <c r="F97" s="6">
        <v>23.94</v>
      </c>
      <c r="G97" s="17">
        <f t="shared" si="6"/>
        <v>8.4746362703104539E-2</v>
      </c>
      <c r="H97" s="18"/>
      <c r="I97" s="6">
        <v>291.89999999999998</v>
      </c>
      <c r="J97" s="31">
        <v>25.18</v>
      </c>
      <c r="K97" s="43">
        <f t="shared" si="7"/>
        <v>8.6262418636519358E-2</v>
      </c>
      <c r="L97" s="18"/>
      <c r="M97" s="46">
        <f t="shared" si="8"/>
        <v>1.5160559334148199E-3</v>
      </c>
      <c r="N97" s="18"/>
      <c r="O97"/>
    </row>
    <row r="98" spans="1:15" s="57" customFormat="1" x14ac:dyDescent="0.25">
      <c r="A98" s="2" t="s">
        <v>14</v>
      </c>
      <c r="B98" s="2" t="s">
        <v>43</v>
      </c>
      <c r="C98" s="53">
        <v>19</v>
      </c>
      <c r="D98" s="18"/>
      <c r="E98" s="13">
        <v>667</v>
      </c>
      <c r="F98" s="13">
        <v>76</v>
      </c>
      <c r="G98" s="17">
        <f t="shared" si="6"/>
        <v>0.11394302848575712</v>
      </c>
      <c r="H98" s="18"/>
      <c r="I98" s="8">
        <v>709</v>
      </c>
      <c r="J98" s="33">
        <v>82</v>
      </c>
      <c r="K98" s="43">
        <f t="shared" si="7"/>
        <v>0.1156558533145275</v>
      </c>
      <c r="L98" s="18"/>
      <c r="M98" s="46">
        <f t="shared" si="8"/>
        <v>1.7128248287703873E-3</v>
      </c>
      <c r="N98" s="18"/>
      <c r="O98"/>
    </row>
    <row r="99" spans="1:15" s="57" customFormat="1" x14ac:dyDescent="0.25">
      <c r="A99" s="2" t="s">
        <v>5</v>
      </c>
      <c r="B99" s="2" t="s">
        <v>13</v>
      </c>
      <c r="C99" s="53">
        <v>20</v>
      </c>
      <c r="D99" s="18"/>
      <c r="E99" s="13">
        <v>405</v>
      </c>
      <c r="F99" s="13">
        <v>32</v>
      </c>
      <c r="G99" s="17">
        <f t="shared" si="6"/>
        <v>7.9012345679012344E-2</v>
      </c>
      <c r="H99" s="18"/>
      <c r="I99" s="8">
        <v>408</v>
      </c>
      <c r="J99" s="33">
        <v>33</v>
      </c>
      <c r="K99" s="43">
        <f t="shared" si="7"/>
        <v>8.0882352941176475E-2</v>
      </c>
      <c r="L99" s="18"/>
      <c r="M99" s="46">
        <f t="shared" si="8"/>
        <v>1.8700072621641306E-3</v>
      </c>
      <c r="N99" s="18"/>
      <c r="O99"/>
    </row>
    <row r="100" spans="1:15" s="57" customFormat="1" x14ac:dyDescent="0.25">
      <c r="A100" s="2" t="s">
        <v>5</v>
      </c>
      <c r="B100" s="2" t="s">
        <v>24</v>
      </c>
      <c r="C100" s="53">
        <v>21</v>
      </c>
      <c r="D100" s="18"/>
      <c r="E100" s="9">
        <v>477.02</v>
      </c>
      <c r="F100" s="9">
        <v>41.59</v>
      </c>
      <c r="G100" s="17">
        <f t="shared" si="6"/>
        <v>8.7187120036895743E-2</v>
      </c>
      <c r="H100" s="18"/>
      <c r="I100" s="9">
        <v>122.05</v>
      </c>
      <c r="J100" s="34">
        <v>10.87</v>
      </c>
      <c r="K100" s="43">
        <f t="shared" si="7"/>
        <v>8.9061859893486278E-2</v>
      </c>
      <c r="L100" s="18"/>
      <c r="M100" s="46">
        <f t="shared" si="8"/>
        <v>1.8747398565905349E-3</v>
      </c>
      <c r="N100" s="18"/>
      <c r="O100"/>
    </row>
    <row r="101" spans="1:15" s="57" customFormat="1" x14ac:dyDescent="0.25">
      <c r="A101" s="2" t="s">
        <v>21</v>
      </c>
      <c r="B101" s="2" t="s">
        <v>139</v>
      </c>
      <c r="C101" s="53">
        <v>22</v>
      </c>
      <c r="D101" s="18"/>
      <c r="E101" s="6">
        <v>492</v>
      </c>
      <c r="F101" s="6">
        <v>36</v>
      </c>
      <c r="G101" s="17">
        <f t="shared" si="6"/>
        <v>7.3170731707317069E-2</v>
      </c>
      <c r="H101" s="18"/>
      <c r="I101" s="6">
        <v>492</v>
      </c>
      <c r="J101" s="31">
        <v>37</v>
      </c>
      <c r="K101" s="43">
        <f t="shared" si="7"/>
        <v>7.5203252032520332E-2</v>
      </c>
      <c r="L101" s="18"/>
      <c r="M101" s="46">
        <f t="shared" si="8"/>
        <v>2.0325203252032631E-3</v>
      </c>
      <c r="N101" s="18"/>
      <c r="O101"/>
    </row>
    <row r="102" spans="1:15" s="57" customFormat="1" x14ac:dyDescent="0.25">
      <c r="A102" s="2" t="s">
        <v>14</v>
      </c>
      <c r="B102" s="2" t="s">
        <v>91</v>
      </c>
      <c r="C102" s="53">
        <v>23</v>
      </c>
      <c r="D102" s="18"/>
      <c r="E102" s="6">
        <v>227.1</v>
      </c>
      <c r="F102" s="6">
        <v>20</v>
      </c>
      <c r="G102" s="17">
        <f t="shared" ref="G102:G133" si="9">F102/E102</f>
        <v>8.8066930867459273E-2</v>
      </c>
      <c r="H102" s="18"/>
      <c r="I102" s="6">
        <v>230.5</v>
      </c>
      <c r="J102" s="31">
        <v>20.8</v>
      </c>
      <c r="K102" s="43">
        <f t="shared" ref="K102:K133" si="10">J102/I102</f>
        <v>9.0238611713665942E-2</v>
      </c>
      <c r="L102" s="18"/>
      <c r="M102" s="46">
        <f t="shared" ref="M102:M133" si="11">K102-G102</f>
        <v>2.1716808462066695E-3</v>
      </c>
      <c r="N102" s="18"/>
      <c r="O102"/>
    </row>
    <row r="103" spans="1:15" s="57" customFormat="1" x14ac:dyDescent="0.25">
      <c r="A103" s="2" t="s">
        <v>16</v>
      </c>
      <c r="B103" s="2" t="s">
        <v>93</v>
      </c>
      <c r="C103" s="53">
        <v>24</v>
      </c>
      <c r="D103" s="18"/>
      <c r="E103" s="13">
        <v>1162</v>
      </c>
      <c r="F103" s="13">
        <v>75</v>
      </c>
      <c r="G103" s="17">
        <f t="shared" si="9"/>
        <v>6.4543889845094668E-2</v>
      </c>
      <c r="H103" s="18"/>
      <c r="I103" s="8">
        <v>1184</v>
      </c>
      <c r="J103" s="33">
        <v>79</v>
      </c>
      <c r="K103" s="17">
        <f t="shared" si="10"/>
        <v>6.6722972972972971E-2</v>
      </c>
      <c r="L103" s="18"/>
      <c r="M103" s="49">
        <f t="shared" si="11"/>
        <v>2.1790831278783035E-3</v>
      </c>
      <c r="N103" s="18"/>
      <c r="O103"/>
    </row>
    <row r="104" spans="1:15" s="57" customFormat="1" x14ac:dyDescent="0.25">
      <c r="A104" s="2" t="s">
        <v>7</v>
      </c>
      <c r="B104" s="2" t="s">
        <v>34</v>
      </c>
      <c r="C104" s="53">
        <v>25</v>
      </c>
      <c r="D104" s="18"/>
      <c r="E104" s="6">
        <v>352.15</v>
      </c>
      <c r="F104" s="6">
        <v>42.35</v>
      </c>
      <c r="G104" s="17">
        <f t="shared" si="9"/>
        <v>0.12026125230725544</v>
      </c>
      <c r="H104" s="18"/>
      <c r="I104" s="6">
        <v>364.67</v>
      </c>
      <c r="J104" s="31">
        <v>44.68</v>
      </c>
      <c r="K104" s="43">
        <f t="shared" si="10"/>
        <v>0.12252173197685579</v>
      </c>
      <c r="L104" s="18"/>
      <c r="M104" s="46">
        <f t="shared" si="11"/>
        <v>2.2604796696003432E-3</v>
      </c>
      <c r="N104" s="18"/>
      <c r="O104"/>
    </row>
    <row r="105" spans="1:15" s="57" customFormat="1" x14ac:dyDescent="0.25">
      <c r="A105" s="2" t="s">
        <v>21</v>
      </c>
      <c r="B105" s="2" t="s">
        <v>46</v>
      </c>
      <c r="C105" s="53">
        <v>26</v>
      </c>
      <c r="D105" s="18"/>
      <c r="E105" s="6">
        <v>242</v>
      </c>
      <c r="F105" s="6">
        <v>18</v>
      </c>
      <c r="G105" s="17">
        <f t="shared" si="9"/>
        <v>7.43801652892562E-2</v>
      </c>
      <c r="H105" s="18"/>
      <c r="I105" s="6">
        <v>91</v>
      </c>
      <c r="J105" s="31">
        <v>7</v>
      </c>
      <c r="K105" s="43">
        <f t="shared" si="10"/>
        <v>7.6923076923076927E-2</v>
      </c>
      <c r="L105" s="18"/>
      <c r="M105" s="46">
        <f t="shared" si="11"/>
        <v>2.5429116338207269E-3</v>
      </c>
      <c r="N105" s="18"/>
      <c r="O105"/>
    </row>
    <row r="106" spans="1:15" x14ac:dyDescent="0.25">
      <c r="A106" s="2" t="s">
        <v>14</v>
      </c>
      <c r="B106" s="2" t="s">
        <v>94</v>
      </c>
      <c r="C106" s="53">
        <v>27</v>
      </c>
      <c r="D106" s="18"/>
      <c r="E106" s="13">
        <v>238.5</v>
      </c>
      <c r="F106" s="13">
        <v>30.8</v>
      </c>
      <c r="G106" s="17">
        <f t="shared" si="9"/>
        <v>0.12914046121593292</v>
      </c>
      <c r="H106" s="18"/>
      <c r="I106" s="8">
        <v>242.6</v>
      </c>
      <c r="J106" s="33">
        <v>32</v>
      </c>
      <c r="K106" s="17">
        <f t="shared" si="10"/>
        <v>0.13190436933223412</v>
      </c>
      <c r="L106" s="18"/>
      <c r="M106" s="46">
        <f t="shared" si="11"/>
        <v>2.7639081163012003E-3</v>
      </c>
      <c r="N106" s="18"/>
    </row>
    <row r="107" spans="1:15" x14ac:dyDescent="0.25">
      <c r="A107" s="2" t="s">
        <v>7</v>
      </c>
      <c r="B107" s="2" t="s">
        <v>122</v>
      </c>
      <c r="C107" s="53">
        <v>28</v>
      </c>
      <c r="D107" s="18"/>
      <c r="E107" s="6">
        <v>114</v>
      </c>
      <c r="F107" s="6">
        <v>8.3000000000000007</v>
      </c>
      <c r="G107" s="17">
        <f t="shared" si="9"/>
        <v>7.2807017543859653E-2</v>
      </c>
      <c r="H107" s="18"/>
      <c r="I107" s="6">
        <v>116.4</v>
      </c>
      <c r="J107" s="31">
        <v>8.8000000000000007</v>
      </c>
      <c r="K107" s="43">
        <f t="shared" si="10"/>
        <v>7.5601374570446744E-2</v>
      </c>
      <c r="L107" s="18"/>
      <c r="M107" s="46">
        <f t="shared" si="11"/>
        <v>2.794357026587091E-3</v>
      </c>
      <c r="N107" s="18"/>
    </row>
    <row r="108" spans="1:15" x14ac:dyDescent="0.25">
      <c r="A108" s="2" t="s">
        <v>10</v>
      </c>
      <c r="B108" s="2" t="s">
        <v>125</v>
      </c>
      <c r="C108" s="53">
        <v>29</v>
      </c>
      <c r="D108" s="18"/>
      <c r="E108" s="6">
        <v>405.1</v>
      </c>
      <c r="F108" s="6">
        <v>47.2</v>
      </c>
      <c r="G108" s="17">
        <f t="shared" si="9"/>
        <v>0.11651444087879535</v>
      </c>
      <c r="H108" s="18"/>
      <c r="I108" s="6">
        <v>402.9</v>
      </c>
      <c r="J108" s="31">
        <v>48.1</v>
      </c>
      <c r="K108" s="43">
        <f t="shared" si="10"/>
        <v>0.11938446264581783</v>
      </c>
      <c r="L108" s="18"/>
      <c r="M108" s="46">
        <f t="shared" si="11"/>
        <v>2.8700217670224737E-3</v>
      </c>
      <c r="N108" s="18"/>
    </row>
    <row r="109" spans="1:15" x14ac:dyDescent="0.25">
      <c r="A109" s="2" t="s">
        <v>21</v>
      </c>
      <c r="B109" s="2" t="s">
        <v>39</v>
      </c>
      <c r="C109" s="53">
        <v>30</v>
      </c>
      <c r="D109" s="18"/>
      <c r="E109" s="6">
        <v>728.89</v>
      </c>
      <c r="F109" s="6">
        <v>78.739999999999995</v>
      </c>
      <c r="G109" s="17">
        <f t="shared" si="9"/>
        <v>0.10802727434866714</v>
      </c>
      <c r="H109" s="18"/>
      <c r="I109" s="6">
        <v>745</v>
      </c>
      <c r="J109" s="31">
        <v>82.67</v>
      </c>
      <c r="K109" s="43">
        <f t="shared" si="10"/>
        <v>0.11096644295302013</v>
      </c>
      <c r="L109" s="18"/>
      <c r="M109" s="46">
        <f t="shared" si="11"/>
        <v>2.9391686043529902E-3</v>
      </c>
      <c r="N109" s="18"/>
    </row>
    <row r="110" spans="1:15" x14ac:dyDescent="0.25">
      <c r="A110" s="2" t="s">
        <v>7</v>
      </c>
      <c r="B110" s="2" t="s">
        <v>37</v>
      </c>
      <c r="C110" s="53">
        <v>31</v>
      </c>
      <c r="D110" s="18"/>
      <c r="E110" s="6">
        <v>153.6</v>
      </c>
      <c r="F110" s="6">
        <v>13.6</v>
      </c>
      <c r="G110" s="17">
        <f t="shared" si="9"/>
        <v>8.8541666666666671E-2</v>
      </c>
      <c r="H110" s="18"/>
      <c r="I110" s="6">
        <v>157.1</v>
      </c>
      <c r="J110" s="31">
        <v>14.4</v>
      </c>
      <c r="K110" s="43">
        <f t="shared" si="10"/>
        <v>9.1661362189688109E-2</v>
      </c>
      <c r="L110" s="18"/>
      <c r="M110" s="46">
        <f t="shared" si="11"/>
        <v>3.1196955230214374E-3</v>
      </c>
      <c r="N110" s="18"/>
    </row>
    <row r="111" spans="1:15" x14ac:dyDescent="0.25">
      <c r="A111" s="2" t="s">
        <v>7</v>
      </c>
      <c r="B111" s="2" t="s">
        <v>78</v>
      </c>
      <c r="C111" s="53">
        <v>32</v>
      </c>
      <c r="D111" s="18"/>
      <c r="E111" s="6">
        <v>341.8</v>
      </c>
      <c r="F111" s="6">
        <v>28.4</v>
      </c>
      <c r="G111" s="17">
        <f t="shared" si="9"/>
        <v>8.3089526038619063E-2</v>
      </c>
      <c r="H111" s="18"/>
      <c r="I111" s="6">
        <v>355.8</v>
      </c>
      <c r="J111" s="31">
        <v>30.7</v>
      </c>
      <c r="K111" s="43">
        <f t="shared" si="10"/>
        <v>8.6284429454749859E-2</v>
      </c>
      <c r="L111" s="18"/>
      <c r="M111" s="46">
        <f t="shared" si="11"/>
        <v>3.1949034161307954E-3</v>
      </c>
      <c r="N111" s="18"/>
    </row>
    <row r="112" spans="1:15" x14ac:dyDescent="0.25">
      <c r="A112" s="2" t="s">
        <v>7</v>
      </c>
      <c r="B112" s="2" t="s">
        <v>62</v>
      </c>
      <c r="C112" s="53">
        <v>33</v>
      </c>
      <c r="D112" s="18"/>
      <c r="E112" s="6">
        <v>255.4</v>
      </c>
      <c r="F112" s="6">
        <v>23</v>
      </c>
      <c r="G112" s="17">
        <f t="shared" si="9"/>
        <v>9.0054815974941263E-2</v>
      </c>
      <c r="H112" s="18"/>
      <c r="I112" s="6">
        <v>262.89999999999998</v>
      </c>
      <c r="J112" s="31">
        <v>24.6</v>
      </c>
      <c r="K112" s="43">
        <f t="shared" si="10"/>
        <v>9.3571700266260951E-2</v>
      </c>
      <c r="L112" s="18"/>
      <c r="M112" s="46">
        <f t="shared" si="11"/>
        <v>3.5168842913196885E-3</v>
      </c>
      <c r="N112" s="18"/>
    </row>
    <row r="113" spans="1:14" x14ac:dyDescent="0.25">
      <c r="A113" s="2" t="s">
        <v>15</v>
      </c>
      <c r="B113" s="2" t="s">
        <v>71</v>
      </c>
      <c r="C113" s="53">
        <v>34</v>
      </c>
      <c r="D113" s="18"/>
      <c r="E113" s="6">
        <v>471.5</v>
      </c>
      <c r="F113" s="6">
        <v>51.7</v>
      </c>
      <c r="G113" s="17">
        <f t="shared" si="9"/>
        <v>0.10965005302226936</v>
      </c>
      <c r="H113" s="18"/>
      <c r="I113" s="6">
        <v>485.6</v>
      </c>
      <c r="J113" s="31">
        <v>55</v>
      </c>
      <c r="K113" s="43">
        <f t="shared" si="10"/>
        <v>0.11326194398682042</v>
      </c>
      <c r="L113" s="18"/>
      <c r="M113" s="46">
        <f t="shared" si="11"/>
        <v>3.6118909645510566E-3</v>
      </c>
      <c r="N113" s="18"/>
    </row>
    <row r="114" spans="1:14" x14ac:dyDescent="0.25">
      <c r="A114" s="2" t="s">
        <v>10</v>
      </c>
      <c r="B114" s="2" t="s">
        <v>47</v>
      </c>
      <c r="C114" s="53">
        <v>35</v>
      </c>
      <c r="D114" s="18"/>
      <c r="E114" s="13">
        <v>394.9</v>
      </c>
      <c r="F114" s="13">
        <v>46.7</v>
      </c>
      <c r="G114" s="17">
        <f t="shared" si="9"/>
        <v>0.11825778678146368</v>
      </c>
      <c r="H114" s="18"/>
      <c r="I114" s="13">
        <v>400.6</v>
      </c>
      <c r="J114" s="38">
        <v>48.9</v>
      </c>
      <c r="K114" s="43">
        <f t="shared" si="10"/>
        <v>0.1220668996505242</v>
      </c>
      <c r="L114" s="18"/>
      <c r="M114" s="46">
        <f t="shared" si="11"/>
        <v>3.8091128690605214E-3</v>
      </c>
      <c r="N114" s="18"/>
    </row>
    <row r="115" spans="1:14" x14ac:dyDescent="0.25">
      <c r="A115" s="2" t="s">
        <v>14</v>
      </c>
      <c r="B115" s="2" t="s">
        <v>110</v>
      </c>
      <c r="C115" s="53">
        <v>36</v>
      </c>
      <c r="D115" s="18"/>
      <c r="E115" s="6">
        <v>269.3</v>
      </c>
      <c r="F115" s="6">
        <v>22.1</v>
      </c>
      <c r="G115" s="17">
        <f t="shared" si="9"/>
        <v>8.2064611956925368E-2</v>
      </c>
      <c r="H115" s="18"/>
      <c r="I115" s="6">
        <v>272.60000000000002</v>
      </c>
      <c r="J115" s="31">
        <v>23.5</v>
      </c>
      <c r="K115" s="43">
        <f t="shared" si="10"/>
        <v>8.620689655172413E-2</v>
      </c>
      <c r="L115" s="18"/>
      <c r="M115" s="46">
        <f t="shared" si="11"/>
        <v>4.1422845947987619E-3</v>
      </c>
      <c r="N115" s="18"/>
    </row>
    <row r="116" spans="1:14" x14ac:dyDescent="0.25">
      <c r="A116" s="2" t="s">
        <v>18</v>
      </c>
      <c r="B116" s="2" t="s">
        <v>20</v>
      </c>
      <c r="C116" s="53">
        <v>37</v>
      </c>
      <c r="D116" s="18"/>
      <c r="E116" s="6">
        <v>375.41</v>
      </c>
      <c r="F116" s="6">
        <v>42.05</v>
      </c>
      <c r="G116" s="17">
        <f t="shared" si="9"/>
        <v>0.11201086811752482</v>
      </c>
      <c r="H116" s="18"/>
      <c r="I116" s="6">
        <v>387.84</v>
      </c>
      <c r="J116" s="31">
        <v>45.06</v>
      </c>
      <c r="K116" s="43">
        <f t="shared" si="10"/>
        <v>0.11618193069306933</v>
      </c>
      <c r="L116" s="18"/>
      <c r="M116" s="46">
        <f t="shared" si="11"/>
        <v>4.1710625755445041E-3</v>
      </c>
      <c r="N116" s="18"/>
    </row>
    <row r="117" spans="1:14" x14ac:dyDescent="0.25">
      <c r="A117" s="2" t="s">
        <v>16</v>
      </c>
      <c r="B117" s="2" t="s">
        <v>104</v>
      </c>
      <c r="C117" s="53">
        <v>38</v>
      </c>
      <c r="D117" s="18"/>
      <c r="E117" s="13">
        <v>699.2</v>
      </c>
      <c r="F117" s="13">
        <v>51.7</v>
      </c>
      <c r="G117" s="17">
        <f t="shared" si="9"/>
        <v>7.3941647597254009E-2</v>
      </c>
      <c r="H117" s="18"/>
      <c r="I117" s="8">
        <v>706.5</v>
      </c>
      <c r="J117" s="33">
        <v>55.2</v>
      </c>
      <c r="K117" s="43">
        <f t="shared" si="10"/>
        <v>7.8131634819532919E-2</v>
      </c>
      <c r="L117" s="18"/>
      <c r="M117" s="46">
        <f t="shared" si="11"/>
        <v>4.1899872222789097E-3</v>
      </c>
      <c r="N117" s="18"/>
    </row>
    <row r="118" spans="1:14" x14ac:dyDescent="0.25">
      <c r="A118" s="2" t="s">
        <v>5</v>
      </c>
      <c r="B118" s="2" t="s">
        <v>23</v>
      </c>
      <c r="C118" s="53">
        <v>39</v>
      </c>
      <c r="D118" s="18"/>
      <c r="E118" s="10">
        <v>142.59</v>
      </c>
      <c r="F118" s="10">
        <v>11.98</v>
      </c>
      <c r="G118" s="17">
        <f t="shared" si="9"/>
        <v>8.4017111999438954E-2</v>
      </c>
      <c r="H118" s="18"/>
      <c r="I118" s="10">
        <v>37.380000000000003</v>
      </c>
      <c r="J118" s="35">
        <v>3.3</v>
      </c>
      <c r="K118" s="43">
        <f t="shared" si="10"/>
        <v>8.8282504012841087E-2</v>
      </c>
      <c r="L118" s="18"/>
      <c r="M118" s="46">
        <f t="shared" si="11"/>
        <v>4.2653920134021334E-3</v>
      </c>
      <c r="N118" s="18"/>
    </row>
    <row r="119" spans="1:14" x14ac:dyDescent="0.25">
      <c r="A119" s="2" t="s">
        <v>14</v>
      </c>
      <c r="B119" s="2" t="s">
        <v>59</v>
      </c>
      <c r="C119" s="53">
        <v>40</v>
      </c>
      <c r="D119" s="18"/>
      <c r="E119" s="6">
        <v>711</v>
      </c>
      <c r="F119" s="6">
        <v>75</v>
      </c>
      <c r="G119" s="17">
        <f t="shared" si="9"/>
        <v>0.10548523206751055</v>
      </c>
      <c r="H119" s="18"/>
      <c r="I119" s="6">
        <v>747</v>
      </c>
      <c r="J119" s="31">
        <v>82</v>
      </c>
      <c r="K119" s="43">
        <f t="shared" si="10"/>
        <v>0.10977242302543508</v>
      </c>
      <c r="L119" s="18"/>
      <c r="M119" s="46">
        <f t="shared" si="11"/>
        <v>4.2871909579245276E-3</v>
      </c>
      <c r="N119" s="18"/>
    </row>
    <row r="120" spans="1:14" x14ac:dyDescent="0.25">
      <c r="A120" s="2" t="s">
        <v>21</v>
      </c>
      <c r="B120" s="2" t="s">
        <v>22</v>
      </c>
      <c r="C120" s="53">
        <v>41</v>
      </c>
      <c r="D120" s="18"/>
      <c r="E120" s="12">
        <v>434.33</v>
      </c>
      <c r="F120" s="12">
        <v>32.68</v>
      </c>
      <c r="G120" s="17">
        <f t="shared" si="9"/>
        <v>7.5242327262680458E-2</v>
      </c>
      <c r="H120" s="18"/>
      <c r="I120" s="14">
        <v>381.44900000000001</v>
      </c>
      <c r="J120" s="39">
        <v>30.704000000000001</v>
      </c>
      <c r="K120" s="43">
        <f t="shared" si="10"/>
        <v>8.0493067225238496E-2</v>
      </c>
      <c r="L120" s="18"/>
      <c r="M120" s="46">
        <f t="shared" si="11"/>
        <v>5.2507399625580375E-3</v>
      </c>
      <c r="N120" s="18"/>
    </row>
    <row r="121" spans="1:14" x14ac:dyDescent="0.25">
      <c r="A121" s="3" t="s">
        <v>7</v>
      </c>
      <c r="B121" s="2" t="s">
        <v>53</v>
      </c>
      <c r="C121" s="53">
        <v>42</v>
      </c>
      <c r="D121" s="18"/>
      <c r="E121" s="6">
        <v>244.59</v>
      </c>
      <c r="F121" s="6">
        <v>21.882000000000001</v>
      </c>
      <c r="G121" s="17">
        <f t="shared" si="9"/>
        <v>8.9464000981233902E-2</v>
      </c>
      <c r="H121" s="18"/>
      <c r="I121" s="6">
        <v>245.34200000000001</v>
      </c>
      <c r="J121" s="31">
        <v>23.251999999999999</v>
      </c>
      <c r="K121" s="43">
        <f t="shared" si="10"/>
        <v>9.4773825924627658E-2</v>
      </c>
      <c r="L121" s="18"/>
      <c r="M121" s="46">
        <f t="shared" si="11"/>
        <v>5.3098249433937567E-3</v>
      </c>
      <c r="N121" s="18"/>
    </row>
    <row r="122" spans="1:14" x14ac:dyDescent="0.25">
      <c r="A122" s="2" t="s">
        <v>5</v>
      </c>
      <c r="B122" s="2" t="s">
        <v>44</v>
      </c>
      <c r="C122" s="53">
        <v>43</v>
      </c>
      <c r="D122" s="18"/>
      <c r="E122" s="6">
        <v>375</v>
      </c>
      <c r="F122" s="6">
        <v>29</v>
      </c>
      <c r="G122" s="17">
        <f t="shared" si="9"/>
        <v>7.7333333333333337E-2</v>
      </c>
      <c r="H122" s="18"/>
      <c r="I122" s="6">
        <v>387</v>
      </c>
      <c r="J122" s="31">
        <v>32</v>
      </c>
      <c r="K122" s="43">
        <f t="shared" si="10"/>
        <v>8.2687338501291993E-2</v>
      </c>
      <c r="L122" s="18"/>
      <c r="M122" s="46">
        <f t="shared" si="11"/>
        <v>5.3540051679586559E-3</v>
      </c>
      <c r="N122" s="18"/>
    </row>
    <row r="123" spans="1:14" x14ac:dyDescent="0.25">
      <c r="A123" s="2" t="s">
        <v>18</v>
      </c>
      <c r="B123" s="2" t="s">
        <v>19</v>
      </c>
      <c r="C123" s="53">
        <v>44</v>
      </c>
      <c r="D123" s="18"/>
      <c r="E123" s="6">
        <v>972.53399999999999</v>
      </c>
      <c r="F123" s="6">
        <v>74.930999999999997</v>
      </c>
      <c r="G123" s="17">
        <f t="shared" si="9"/>
        <v>7.704717778504401E-2</v>
      </c>
      <c r="H123" s="18"/>
      <c r="I123" s="6">
        <v>1005.561</v>
      </c>
      <c r="J123" s="31">
        <v>83.370999999999995</v>
      </c>
      <c r="K123" s="43">
        <f t="shared" si="10"/>
        <v>8.2909937835695682E-2</v>
      </c>
      <c r="L123" s="18"/>
      <c r="M123" s="46">
        <f t="shared" si="11"/>
        <v>5.8627600506516719E-3</v>
      </c>
      <c r="N123" s="18"/>
    </row>
    <row r="124" spans="1:14" x14ac:dyDescent="0.25">
      <c r="A124" s="2" t="s">
        <v>16</v>
      </c>
      <c r="B124" s="2" t="s">
        <v>106</v>
      </c>
      <c r="C124" s="53">
        <v>45</v>
      </c>
      <c r="D124" s="18"/>
      <c r="E124" s="6">
        <v>400.45</v>
      </c>
      <c r="F124" s="6">
        <v>27.73</v>
      </c>
      <c r="G124" s="17">
        <f t="shared" si="9"/>
        <v>6.924709701585717E-2</v>
      </c>
      <c r="H124" s="18"/>
      <c r="I124" s="6">
        <v>403</v>
      </c>
      <c r="J124" s="31">
        <v>30.3</v>
      </c>
      <c r="K124" s="43">
        <f t="shared" si="10"/>
        <v>7.518610421836229E-2</v>
      </c>
      <c r="L124" s="18"/>
      <c r="M124" s="46">
        <f t="shared" si="11"/>
        <v>5.9390072025051199E-3</v>
      </c>
      <c r="N124" s="18"/>
    </row>
    <row r="125" spans="1:14" x14ac:dyDescent="0.25">
      <c r="A125" s="2" t="s">
        <v>7</v>
      </c>
      <c r="B125" s="2" t="s">
        <v>80</v>
      </c>
      <c r="C125" s="53">
        <v>46</v>
      </c>
      <c r="D125" s="18"/>
      <c r="E125" s="6">
        <v>286.488</v>
      </c>
      <c r="F125" s="6">
        <v>26.585999999999999</v>
      </c>
      <c r="G125" s="17">
        <f t="shared" si="9"/>
        <v>9.2799698416687601E-2</v>
      </c>
      <c r="H125" s="18"/>
      <c r="I125" s="6">
        <v>74.364999999999995</v>
      </c>
      <c r="J125" s="31">
        <v>7.3570000000000002</v>
      </c>
      <c r="K125" s="43">
        <f t="shared" si="10"/>
        <v>9.893094869898475E-2</v>
      </c>
      <c r="L125" s="18"/>
      <c r="M125" s="46">
        <f t="shared" si="11"/>
        <v>6.1312502822971487E-3</v>
      </c>
      <c r="N125" s="18"/>
    </row>
    <row r="126" spans="1:14" x14ac:dyDescent="0.25">
      <c r="A126" s="2" t="s">
        <v>5</v>
      </c>
      <c r="B126" s="2" t="s">
        <v>86</v>
      </c>
      <c r="C126" s="53">
        <v>47</v>
      </c>
      <c r="D126" s="18"/>
      <c r="E126" s="6">
        <v>222.3</v>
      </c>
      <c r="F126" s="6">
        <v>21.2</v>
      </c>
      <c r="G126" s="17">
        <f t="shared" si="9"/>
        <v>9.5366621682411154E-2</v>
      </c>
      <c r="H126" s="18"/>
      <c r="I126" s="6">
        <v>224.5</v>
      </c>
      <c r="J126" s="31">
        <v>22.8</v>
      </c>
      <c r="K126" s="43">
        <f t="shared" si="10"/>
        <v>0.10155902004454344</v>
      </c>
      <c r="L126" s="18"/>
      <c r="M126" s="46">
        <f t="shared" si="11"/>
        <v>6.1923983621322842E-3</v>
      </c>
      <c r="N126" s="18"/>
    </row>
    <row r="127" spans="1:14" x14ac:dyDescent="0.25">
      <c r="A127" s="2" t="s">
        <v>7</v>
      </c>
      <c r="B127" s="2" t="s">
        <v>25</v>
      </c>
      <c r="C127" s="53">
        <v>48</v>
      </c>
      <c r="D127" s="18"/>
      <c r="E127" s="11">
        <v>361</v>
      </c>
      <c r="F127" s="11">
        <v>48</v>
      </c>
      <c r="G127" s="17">
        <f t="shared" si="9"/>
        <v>0.1329639889196676</v>
      </c>
      <c r="H127" s="18"/>
      <c r="I127" s="11">
        <v>122</v>
      </c>
      <c r="J127" s="36">
        <v>17</v>
      </c>
      <c r="K127" s="43">
        <f t="shared" si="10"/>
        <v>0.13934426229508196</v>
      </c>
      <c r="L127" s="18"/>
      <c r="M127" s="46">
        <f t="shared" si="11"/>
        <v>6.3802733754143581E-3</v>
      </c>
      <c r="N127" s="18"/>
    </row>
    <row r="128" spans="1:14" x14ac:dyDescent="0.25">
      <c r="A128" s="2" t="s">
        <v>15</v>
      </c>
      <c r="B128" s="2" t="s">
        <v>95</v>
      </c>
      <c r="C128" s="53">
        <v>49</v>
      </c>
      <c r="D128" s="18"/>
      <c r="E128" s="6">
        <v>467.3</v>
      </c>
      <c r="F128" s="6">
        <v>55.55</v>
      </c>
      <c r="G128" s="17">
        <f t="shared" si="9"/>
        <v>0.11887438476353519</v>
      </c>
      <c r="H128" s="18"/>
      <c r="I128" s="6">
        <v>475.53300000000002</v>
      </c>
      <c r="J128" s="31">
        <v>59.58</v>
      </c>
      <c r="K128" s="43">
        <f t="shared" si="10"/>
        <v>0.12529098926888355</v>
      </c>
      <c r="L128" s="18"/>
      <c r="M128" s="46">
        <f t="shared" si="11"/>
        <v>6.4166045053483528E-3</v>
      </c>
      <c r="N128" s="18"/>
    </row>
    <row r="129" spans="1:14" x14ac:dyDescent="0.25">
      <c r="A129" s="2" t="s">
        <v>10</v>
      </c>
      <c r="B129" s="2" t="s">
        <v>56</v>
      </c>
      <c r="C129" s="53">
        <v>50</v>
      </c>
      <c r="D129" s="18"/>
      <c r="E129" s="6">
        <v>341</v>
      </c>
      <c r="F129" s="6">
        <v>51</v>
      </c>
      <c r="G129" s="17">
        <f t="shared" si="9"/>
        <v>0.14956011730205279</v>
      </c>
      <c r="H129" s="18"/>
      <c r="I129" s="6">
        <v>350</v>
      </c>
      <c r="J129" s="31">
        <v>55</v>
      </c>
      <c r="K129" s="43">
        <f t="shared" si="10"/>
        <v>0.15714285714285714</v>
      </c>
      <c r="L129" s="18"/>
      <c r="M129" s="46">
        <f t="shared" si="11"/>
        <v>7.5827398408043478E-3</v>
      </c>
      <c r="N129" s="18"/>
    </row>
    <row r="130" spans="1:14" x14ac:dyDescent="0.25">
      <c r="A130" s="2" t="s">
        <v>5</v>
      </c>
      <c r="B130" s="2" t="s">
        <v>63</v>
      </c>
      <c r="C130" s="53">
        <v>51</v>
      </c>
      <c r="D130" s="18"/>
      <c r="E130" s="13">
        <v>380</v>
      </c>
      <c r="F130" s="13">
        <v>36</v>
      </c>
      <c r="G130" s="17">
        <f t="shared" si="9"/>
        <v>9.4736842105263161E-2</v>
      </c>
      <c r="H130" s="18"/>
      <c r="I130" s="13">
        <v>386</v>
      </c>
      <c r="J130" s="38">
        <v>40</v>
      </c>
      <c r="K130" s="43">
        <f t="shared" si="10"/>
        <v>0.10362694300518134</v>
      </c>
      <c r="L130" s="18"/>
      <c r="M130" s="46">
        <f t="shared" si="11"/>
        <v>8.8901008999181796E-3</v>
      </c>
      <c r="N130" s="18"/>
    </row>
    <row r="131" spans="1:14" x14ac:dyDescent="0.25">
      <c r="A131" s="2" t="s">
        <v>21</v>
      </c>
      <c r="B131" s="2" t="s">
        <v>75</v>
      </c>
      <c r="C131" s="53">
        <v>52</v>
      </c>
      <c r="D131" s="18"/>
      <c r="E131" s="6">
        <v>840</v>
      </c>
      <c r="F131" s="6">
        <v>80</v>
      </c>
      <c r="G131" s="17">
        <f t="shared" si="9"/>
        <v>9.5238095238095233E-2</v>
      </c>
      <c r="H131" s="18"/>
      <c r="I131" s="6">
        <v>848</v>
      </c>
      <c r="J131" s="31">
        <v>89</v>
      </c>
      <c r="K131" s="43">
        <f t="shared" si="10"/>
        <v>0.10495283018867925</v>
      </c>
      <c r="L131" s="18"/>
      <c r="M131" s="46">
        <f t="shared" si="11"/>
        <v>9.7147349505840169E-3</v>
      </c>
      <c r="N131" s="18"/>
    </row>
    <row r="132" spans="1:14" x14ac:dyDescent="0.25">
      <c r="A132" s="2" t="s">
        <v>18</v>
      </c>
      <c r="B132" s="2" t="s">
        <v>141</v>
      </c>
      <c r="C132" s="53">
        <v>53</v>
      </c>
      <c r="D132" s="18"/>
      <c r="E132" s="6">
        <v>334.77</v>
      </c>
      <c r="F132" s="56">
        <v>38.619999999999997</v>
      </c>
      <c r="G132" s="17">
        <f t="shared" si="9"/>
        <v>0.11536278639065627</v>
      </c>
      <c r="H132" s="18"/>
      <c r="I132" s="6">
        <v>343.81</v>
      </c>
      <c r="J132" s="42">
        <v>43.81</v>
      </c>
      <c r="K132" s="43">
        <f t="shared" si="10"/>
        <v>0.12742503126726973</v>
      </c>
      <c r="L132" s="18"/>
      <c r="M132" s="46">
        <f t="shared" si="11"/>
        <v>1.2062244876613462E-2</v>
      </c>
      <c r="N132" s="18"/>
    </row>
    <row r="133" spans="1:14" x14ac:dyDescent="0.25">
      <c r="A133" s="2" t="s">
        <v>7</v>
      </c>
      <c r="B133" s="2" t="s">
        <v>45</v>
      </c>
      <c r="C133" s="53">
        <v>54</v>
      </c>
      <c r="D133" s="18"/>
      <c r="E133" s="6">
        <v>214.4</v>
      </c>
      <c r="F133" s="6">
        <v>18</v>
      </c>
      <c r="G133" s="17">
        <f t="shared" si="9"/>
        <v>8.3955223880597007E-2</v>
      </c>
      <c r="H133" s="18"/>
      <c r="I133" s="6">
        <v>185.5</v>
      </c>
      <c r="J133" s="31">
        <v>19</v>
      </c>
      <c r="K133" s="43">
        <f t="shared" si="10"/>
        <v>0.10242587601078167</v>
      </c>
      <c r="L133" s="18"/>
      <c r="M133" s="46">
        <f t="shared" si="11"/>
        <v>1.8470652130184659E-2</v>
      </c>
      <c r="N133" s="18"/>
    </row>
    <row r="134" spans="1:14" x14ac:dyDescent="0.25">
      <c r="A134" s="24"/>
      <c r="B134" s="22" t="s">
        <v>148</v>
      </c>
      <c r="C134" s="59">
        <f>73/128</f>
        <v>0.5703125</v>
      </c>
      <c r="D134" s="18"/>
      <c r="E134" s="25">
        <f>AVERAGE(E6:E133)</f>
        <v>368.22092187499999</v>
      </c>
      <c r="F134" s="26">
        <f>AVERAGE(F6:F133)</f>
        <v>36.287171874999984</v>
      </c>
      <c r="G134" s="50">
        <f>AVERAGE(G6:G133)</f>
        <v>9.9531381716223583E-2</v>
      </c>
      <c r="H134" s="18"/>
      <c r="I134" s="44">
        <f>AVERAGE(I6:I133)</f>
        <v>374.11185156249996</v>
      </c>
      <c r="J134" s="45">
        <f>AVERAGE(J6:J133)</f>
        <v>36.493132812499994</v>
      </c>
      <c r="K134" s="50">
        <f>AVERAGE(K6:K133)</f>
        <v>9.7935513822049389E-2</v>
      </c>
      <c r="L134" s="18"/>
      <c r="M134" s="50">
        <f>AVERAGE(M6:M133)</f>
        <v>-1.5958678941742758E-3</v>
      </c>
      <c r="N134" s="18"/>
    </row>
    <row r="135" spans="1:14" x14ac:dyDescent="0.25">
      <c r="A135" s="20"/>
      <c r="B135" s="23"/>
      <c r="C135" s="23"/>
      <c r="D135" s="18"/>
      <c r="E135" s="25">
        <f>SUM(E6:E133)</f>
        <v>47132.277999999998</v>
      </c>
      <c r="F135" s="25">
        <f>SUM(F6:F133)</f>
        <v>4644.757999999998</v>
      </c>
      <c r="G135" s="51">
        <f>MIN(G6:G133)</f>
        <v>5.1972358191765045E-2</v>
      </c>
      <c r="H135" s="18"/>
      <c r="I135" s="25">
        <f>SUM(I6:I133)</f>
        <v>47886.316999999995</v>
      </c>
      <c r="J135" s="25">
        <f>SUM(J6:J133)</f>
        <v>4671.1209999999992</v>
      </c>
      <c r="K135" s="51">
        <f>MIN(K6:K133)</f>
        <v>5.1628934290447265E-2</v>
      </c>
      <c r="L135" s="18"/>
      <c r="M135" s="51">
        <f>MIN(M6:M133)</f>
        <v>-1.990730257898457E-2</v>
      </c>
      <c r="N135" s="18"/>
    </row>
    <row r="136" spans="1:14" x14ac:dyDescent="0.25">
      <c r="A136" s="20"/>
      <c r="B136" s="20"/>
      <c r="C136" s="20"/>
      <c r="D136" s="20"/>
      <c r="E136" s="29"/>
      <c r="F136" s="28"/>
      <c r="G136" s="51">
        <f>MAX(G6:G133)</f>
        <v>0.16908156111240943</v>
      </c>
      <c r="H136" s="20"/>
      <c r="I136" s="29"/>
      <c r="J136" s="28"/>
      <c r="K136" s="51">
        <f>MAX(K6:K133)</f>
        <v>0.15714285714285714</v>
      </c>
      <c r="L136" s="20"/>
      <c r="M136" s="51">
        <f>MAX(M6:M133)</f>
        <v>1.8470652130184659E-2</v>
      </c>
      <c r="N136" s="18"/>
    </row>
    <row r="137" spans="1:14" x14ac:dyDescent="0.25">
      <c r="A137" s="20"/>
      <c r="B137" s="20"/>
      <c r="C137" s="20"/>
      <c r="D137" s="20"/>
      <c r="E137" s="27"/>
      <c r="F137" s="21"/>
      <c r="G137" s="52">
        <f>G135-G136</f>
        <v>-0.11710920292064439</v>
      </c>
      <c r="H137" s="20"/>
      <c r="I137" s="27"/>
      <c r="J137" s="21"/>
      <c r="K137" s="52">
        <f>K135-K136</f>
        <v>-0.10551392285240987</v>
      </c>
      <c r="L137" s="20"/>
      <c r="M137" s="52">
        <f>M135-M136</f>
        <v>-3.8377954709169229E-2</v>
      </c>
      <c r="N137" s="18"/>
    </row>
  </sheetData>
  <sortState ref="A5:N133">
    <sortCondition ref="M5:M133"/>
  </sortState>
  <mergeCells count="2">
    <mergeCell ref="E4:G4"/>
    <mergeCell ref="I4:K4"/>
  </mergeCells>
  <hyperlinks>
    <hyperlink ref="B113" r:id="rId1" tooltip="View details for NHS Leicester City CCG" display="http://www.nhs.uk/Services/Trusts/Overview/DefaultView.aspx?id=89609"/>
    <hyperlink ref="B9" r:id="rId2" tooltip="View details for NHS Leeds North CCG" display="http://www.nhs.uk/Services/Trusts/Overview/DefaultView.aspx?id=89713"/>
    <hyperlink ref="B76" r:id="rId3" tooltip="View details for NHS Nene CCG" display="http://www.nhs.uk/Services/Trusts/Overview/DefaultView.aspx?id=89803"/>
    <hyperlink ref="B131" r:id="rId4" tooltip="View details for NHS Liverpool CCG" display="http://www.nhs.uk/Services/Trusts/Overview/DefaultView.aspx?id=89637"/>
    <hyperlink ref="B102" r:id="rId5" tooltip="View details for NHS North Norfolk CCG" display="http://www.nhs.uk/Services/Trusts/Overview/DefaultView.aspx?id=89821"/>
    <hyperlink ref="B7" r:id="rId6" tooltip="View details for NHS North Manchester CCG" display="http://www.nhs.uk/Services/Trusts/Overview/DefaultView.aspx?id=89575"/>
    <hyperlink ref="B80" r:id="rId7" tooltip="View details for NHS North Lincolnshire CCG" display="http://www.nhs.uk/Services/Trusts/Overview/DefaultView.aspx?id=89725"/>
    <hyperlink ref="B12" r:id="rId8" tooltip="View details for NHS North Kirklees CCG" display="http://www.nhs.uk/Services/Trusts/Overview/DefaultView.aspx?id=89724"/>
    <hyperlink ref="B48" r:id="rId9" tooltip="View details for NHS North Hampshire CCG" display="http://www.nhs.uk/Services/Trusts/Overview/DefaultView.aspx?id=89795"/>
    <hyperlink ref="B126" r:id="rId10" tooltip="View details for NHS North East Lincolnshire CCG" display="http://www.nhs.uk/Services/Trusts/Overview/DefaultView.aspx?id=89723"/>
    <hyperlink ref="B17" r:id="rId11" tooltip="View details for NHS North &amp; West Reading CCG" display="http://www.nhs.uk/Services/Trusts/Overview/DefaultView.aspx?id=89734"/>
    <hyperlink ref="B26" r:id="rId12" tooltip="View details for NHS Newbury And District CCG" display="http://www.nhs.uk/Services/Trusts/Overview/DefaultView.aspx?id=89798"/>
    <hyperlink ref="B125" r:id="rId13" tooltip="View details for NHS Milton Keynes CCG" display="http://www.nhs.uk/Services/Trusts/Overview/DefaultView.aspx?id=89802"/>
    <hyperlink ref="B111" r:id="rId14" tooltip="View details for NHS Medway CCG" display="http://www.nhs.uk/Services/Trusts/Overview/DefaultView.aspx?id=89654"/>
    <hyperlink ref="B71" r:id="rId15" tooltip="View details for NHS Mansfield And Ashfield CCG" display="http://www.nhs.uk/Services/Trusts/Overview/DefaultView.aspx?id=89801"/>
    <hyperlink ref="B95" r:id="rId16" tooltip="View details for NHS Luton CCG" display="http://www.nhs.uk/Services/Trusts/Overview/DefaultView.aspx?id=89684"/>
    <hyperlink ref="B24" r:id="rId17" tooltip="View details for NHS Lincolnshire East CCG" display="http://www.nhs.uk/Services/Trusts/Overview/DefaultView.aspx?id=89601"/>
    <hyperlink ref="B53" r:id="rId18" tooltip="View details for NHS Lewisham CCG" display="http://www.nhs.uk/Services/Trusts/Overview/DefaultView.aspx?id=89828"/>
    <hyperlink ref="B20" r:id="rId19" tooltip="View details for NHS Leeds West CCG" display="http://www.nhs.uk/Services/Trusts/Overview/DefaultView.aspx?id=89799"/>
    <hyperlink ref="B13" r:id="rId20" tooltip="View details for NHS Leeds South And East CCG" display="http://www.nhs.uk/Services/Trusts/Overview/DefaultView.aspx?id=89722"/>
    <hyperlink ref="B6" r:id="rId21" tooltip="View details for NHS Isle Of Wight CCG" display="http://www.nhs.uk/Services/Trusts/Overview/DefaultView.aspx?id=89797"/>
    <hyperlink ref="B51" r:id="rId22" tooltip="View details for NHS Ipswich And East Suffolk CCG" display="http://www.nhs.uk/Services/Trusts/Overview/DefaultView.aspx?id=89681"/>
    <hyperlink ref="B130" r:id="rId23" tooltip="View details for NHS Hull CCG" display="http://www.nhs.uk/Services/Trusts/Overview/DefaultView.aspx?id=89721"/>
    <hyperlink ref="B112" r:id="rId24" tooltip="View details for NHS Horsham And Mid Sussex CCG" display="http://www.nhs.uk/Services/Trusts/Overview/DefaultView.aspx?id=89655"/>
    <hyperlink ref="B119" r:id="rId25" tooltip="View details for NHS Herts Valleys CCG" display="http://www.nhs.uk/Services/Trusts/Overview/DefaultView.aspx?id=89683"/>
    <hyperlink ref="B77" r:id="rId26" tooltip="View details for NHS Herefordshire CCG" display="http://www.nhs.uk/Services/Trusts/Overview/DefaultView.aspx?id=89667"/>
    <hyperlink ref="B55" r:id="rId27" tooltip="View details for NHS Havering CCG" display="http://www.nhs.uk/Services/Trusts/Overview/DefaultView.aspx?id=89689"/>
    <hyperlink ref="B25" r:id="rId28" tooltip="View details for NHS Canterbury And Coastal CCG" display="http://www.nhs.uk/Services/Trusts/Overview/DefaultView.aspx?id=89596"/>
    <hyperlink ref="B36" r:id="rId29" tooltip="View details for NHS Ashford CCG" display="http://www.nhs.uk/Services/Trusts/Overview/DefaultView.aspx?id=89594"/>
    <hyperlink ref="B29" r:id="rId30" tooltip="View details for NHS Merton CCG" display="http://www.nhs.uk/Services/Trusts/Overview/DefaultView.aspx?id=8958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R26" sqref="R26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8.42578125" bestFit="1" customWidth="1"/>
    <col min="4" max="4" width="1.7109375" customWidth="1"/>
    <col min="5" max="6" width="9" customWidth="1"/>
    <col min="7" max="7" width="10.7109375" customWidth="1"/>
    <col min="8" max="8" width="1.7109375" customWidth="1"/>
    <col min="9" max="10" width="9" customWidth="1"/>
    <col min="11" max="11" width="10.7109375" customWidth="1"/>
    <col min="12" max="12" width="1.7109375" customWidth="1"/>
    <col min="13" max="13" width="25.28515625" customWidth="1"/>
    <col min="14" max="14" width="1.7109375" customWidth="1"/>
  </cols>
  <sheetData>
    <row r="1" spans="1:14" ht="26.25" x14ac:dyDescent="0.4">
      <c r="A1" s="1" t="s">
        <v>0</v>
      </c>
    </row>
    <row r="2" spans="1:14" ht="15.75" x14ac:dyDescent="0.25">
      <c r="A2" s="58" t="s">
        <v>154</v>
      </c>
    </row>
    <row r="4" spans="1:14" x14ac:dyDescent="0.25">
      <c r="A4" s="20"/>
      <c r="B4" s="20"/>
      <c r="C4" s="20"/>
      <c r="D4" s="20"/>
      <c r="E4" s="61" t="s">
        <v>1</v>
      </c>
      <c r="F4" s="62"/>
      <c r="G4" s="63"/>
      <c r="H4" s="20"/>
      <c r="I4" s="64" t="s">
        <v>2</v>
      </c>
      <c r="J4" s="65"/>
      <c r="K4" s="66"/>
      <c r="L4" s="20"/>
      <c r="M4" s="47" t="s">
        <v>143</v>
      </c>
      <c r="N4" s="20"/>
    </row>
    <row r="5" spans="1:14" ht="28.9" customHeight="1" x14ac:dyDescent="0.25">
      <c r="A5" s="18" t="s">
        <v>3</v>
      </c>
      <c r="B5" s="18" t="s">
        <v>4</v>
      </c>
      <c r="C5" s="60" t="s">
        <v>153</v>
      </c>
      <c r="D5" s="18"/>
      <c r="E5" s="19" t="s">
        <v>142</v>
      </c>
      <c r="F5" s="19" t="s">
        <v>145</v>
      </c>
      <c r="G5" s="19" t="s">
        <v>147</v>
      </c>
      <c r="H5" s="18"/>
      <c r="I5" s="19" t="s">
        <v>142</v>
      </c>
      <c r="J5" s="19" t="s">
        <v>145</v>
      </c>
      <c r="K5" s="19" t="s">
        <v>147</v>
      </c>
      <c r="L5" s="18"/>
      <c r="M5" s="48" t="s">
        <v>144</v>
      </c>
      <c r="N5" s="18"/>
    </row>
    <row r="6" spans="1:14" x14ac:dyDescent="0.25">
      <c r="A6" s="2" t="s">
        <v>7</v>
      </c>
      <c r="B6" s="2" t="s">
        <v>65</v>
      </c>
      <c r="C6" s="54">
        <v>1</v>
      </c>
      <c r="D6" s="18"/>
      <c r="E6" s="6">
        <v>210.1</v>
      </c>
      <c r="F6" s="6">
        <v>30.7</v>
      </c>
      <c r="G6" s="17">
        <f t="shared" ref="G6:G15" si="0">F6/E6</f>
        <v>0.14612089481199428</v>
      </c>
      <c r="H6" s="18"/>
      <c r="I6" s="6">
        <v>236.9</v>
      </c>
      <c r="J6" s="31">
        <v>29.9</v>
      </c>
      <c r="K6" s="43">
        <f t="shared" ref="K6:K15" si="1">J6/I6</f>
        <v>0.12621359223300971</v>
      </c>
      <c r="L6" s="18"/>
      <c r="M6" s="46">
        <f t="shared" ref="M6:M15" si="2">K6-G6</f>
        <v>-1.990730257898457E-2</v>
      </c>
      <c r="N6" s="18"/>
    </row>
    <row r="7" spans="1:14" x14ac:dyDescent="0.25">
      <c r="A7" s="2" t="s">
        <v>21</v>
      </c>
      <c r="B7" s="2" t="s">
        <v>90</v>
      </c>
      <c r="C7" s="54">
        <v>2</v>
      </c>
      <c r="D7" s="18"/>
      <c r="E7" s="12">
        <v>262.19</v>
      </c>
      <c r="F7" s="12">
        <v>33.9</v>
      </c>
      <c r="G7" s="17">
        <f t="shared" si="0"/>
        <v>0.12929554902932988</v>
      </c>
      <c r="H7" s="18"/>
      <c r="I7" s="12">
        <v>315.10000000000002</v>
      </c>
      <c r="J7" s="37">
        <v>34.840000000000003</v>
      </c>
      <c r="K7" s="43">
        <f t="shared" si="1"/>
        <v>0.11056807362741987</v>
      </c>
      <c r="L7" s="18"/>
      <c r="M7" s="46">
        <f t="shared" si="2"/>
        <v>-1.8727475401910013E-2</v>
      </c>
      <c r="N7" s="18"/>
    </row>
    <row r="8" spans="1:14" x14ac:dyDescent="0.25">
      <c r="A8" s="2" t="s">
        <v>21</v>
      </c>
      <c r="B8" s="2" t="s">
        <v>33</v>
      </c>
      <c r="C8" s="54">
        <v>3</v>
      </c>
      <c r="D8" s="18"/>
      <c r="E8" s="12">
        <v>256.74</v>
      </c>
      <c r="F8" s="12">
        <v>43.41</v>
      </c>
      <c r="G8" s="17">
        <f t="shared" si="0"/>
        <v>0.16908156111240943</v>
      </c>
      <c r="H8" s="18"/>
      <c r="I8" s="12">
        <v>289.45999999999998</v>
      </c>
      <c r="J8" s="12">
        <v>43.76</v>
      </c>
      <c r="K8" s="43">
        <f t="shared" si="1"/>
        <v>0.15117805568990533</v>
      </c>
      <c r="L8" s="18"/>
      <c r="M8" s="46">
        <f t="shared" si="2"/>
        <v>-1.7903505422504101E-2</v>
      </c>
      <c r="N8" s="18"/>
    </row>
    <row r="9" spans="1:14" x14ac:dyDescent="0.25">
      <c r="A9" s="2" t="s">
        <v>5</v>
      </c>
      <c r="B9" s="2" t="s">
        <v>68</v>
      </c>
      <c r="C9" s="54">
        <v>4</v>
      </c>
      <c r="D9" s="18"/>
      <c r="E9" s="13">
        <v>252.07</v>
      </c>
      <c r="F9" s="13">
        <v>31.135999999999999</v>
      </c>
      <c r="G9" s="17">
        <f t="shared" si="0"/>
        <v>0.12352124409886142</v>
      </c>
      <c r="H9" s="18"/>
      <c r="I9" s="8">
        <v>281.62</v>
      </c>
      <c r="J9" s="33">
        <v>30.18</v>
      </c>
      <c r="K9" s="43">
        <f t="shared" si="1"/>
        <v>0.10716568425537959</v>
      </c>
      <c r="L9" s="18"/>
      <c r="M9" s="46">
        <f t="shared" si="2"/>
        <v>-1.6355559843481832E-2</v>
      </c>
      <c r="N9" s="18"/>
    </row>
    <row r="10" spans="1:14" x14ac:dyDescent="0.25">
      <c r="A10" s="4" t="s">
        <v>7</v>
      </c>
      <c r="B10" s="4" t="s">
        <v>111</v>
      </c>
      <c r="C10" s="54">
        <v>5</v>
      </c>
      <c r="D10" s="18"/>
      <c r="E10" s="16">
        <v>131.1</v>
      </c>
      <c r="F10" s="16">
        <v>15.2</v>
      </c>
      <c r="G10" s="17">
        <f t="shared" si="0"/>
        <v>0.11594202898550725</v>
      </c>
      <c r="H10" s="18"/>
      <c r="I10" s="16">
        <v>153.6</v>
      </c>
      <c r="J10" s="41">
        <v>15.4</v>
      </c>
      <c r="K10" s="43">
        <f t="shared" si="1"/>
        <v>0.10026041666666667</v>
      </c>
      <c r="L10" s="18"/>
      <c r="M10" s="46">
        <f t="shared" si="2"/>
        <v>-1.5681612318840576E-2</v>
      </c>
      <c r="N10" s="18"/>
    </row>
    <row r="11" spans="1:14" x14ac:dyDescent="0.25">
      <c r="A11" s="2" t="s">
        <v>5</v>
      </c>
      <c r="B11" s="2" t="s">
        <v>41</v>
      </c>
      <c r="C11" s="54">
        <v>6</v>
      </c>
      <c r="D11" s="18"/>
      <c r="E11" s="13">
        <v>437</v>
      </c>
      <c r="F11" s="13">
        <v>52</v>
      </c>
      <c r="G11" s="17">
        <f t="shared" si="0"/>
        <v>0.11899313501144165</v>
      </c>
      <c r="H11" s="18"/>
      <c r="I11" s="8">
        <v>489</v>
      </c>
      <c r="J11" s="33">
        <v>51</v>
      </c>
      <c r="K11" s="43">
        <f t="shared" si="1"/>
        <v>0.10429447852760736</v>
      </c>
      <c r="L11" s="18"/>
      <c r="M11" s="46">
        <f t="shared" si="2"/>
        <v>-1.4698656483834296E-2</v>
      </c>
      <c r="N11" s="18"/>
    </row>
    <row r="12" spans="1:14" x14ac:dyDescent="0.25">
      <c r="A12" s="2" t="s">
        <v>5</v>
      </c>
      <c r="B12" s="2" t="s">
        <v>88</v>
      </c>
      <c r="C12" s="54">
        <v>7</v>
      </c>
      <c r="D12" s="18"/>
      <c r="E12" s="13">
        <v>239</v>
      </c>
      <c r="F12" s="13">
        <v>25</v>
      </c>
      <c r="G12" s="17">
        <f t="shared" si="0"/>
        <v>0.10460251046025104</v>
      </c>
      <c r="H12" s="18"/>
      <c r="I12" s="8">
        <v>243</v>
      </c>
      <c r="J12" s="33">
        <v>22</v>
      </c>
      <c r="K12" s="43">
        <f t="shared" si="1"/>
        <v>9.0534979423868317E-2</v>
      </c>
      <c r="L12" s="18"/>
      <c r="M12" s="46">
        <f t="shared" si="2"/>
        <v>-1.4067531036382724E-2</v>
      </c>
      <c r="N12" s="18"/>
    </row>
    <row r="13" spans="1:14" x14ac:dyDescent="0.25">
      <c r="A13" s="2" t="s">
        <v>5</v>
      </c>
      <c r="B13" s="2" t="s">
        <v>69</v>
      </c>
      <c r="C13" s="54">
        <v>8</v>
      </c>
      <c r="D13" s="18"/>
      <c r="E13" s="6">
        <v>363</v>
      </c>
      <c r="F13" s="6">
        <v>47</v>
      </c>
      <c r="G13" s="17">
        <f t="shared" si="0"/>
        <v>0.12947658402203857</v>
      </c>
      <c r="H13" s="18"/>
      <c r="I13" s="5">
        <v>407</v>
      </c>
      <c r="J13" s="30">
        <v>47</v>
      </c>
      <c r="K13" s="43">
        <f t="shared" si="1"/>
        <v>0.11547911547911548</v>
      </c>
      <c r="L13" s="18"/>
      <c r="M13" s="46">
        <f t="shared" si="2"/>
        <v>-1.3997468542923094E-2</v>
      </c>
      <c r="N13" s="18"/>
    </row>
    <row r="14" spans="1:14" x14ac:dyDescent="0.25">
      <c r="A14" s="2" t="s">
        <v>21</v>
      </c>
      <c r="B14" s="2" t="s">
        <v>109</v>
      </c>
      <c r="C14" s="54">
        <v>9</v>
      </c>
      <c r="D14" s="18"/>
      <c r="E14" s="12">
        <v>231.02</v>
      </c>
      <c r="F14" s="12">
        <v>30.67</v>
      </c>
      <c r="G14" s="17">
        <f t="shared" si="0"/>
        <v>0.13275906847891958</v>
      </c>
      <c r="H14" s="18"/>
      <c r="I14" s="12">
        <v>260.7</v>
      </c>
      <c r="J14" s="37">
        <v>31.01</v>
      </c>
      <c r="K14" s="43">
        <f t="shared" si="1"/>
        <v>0.11894898350594554</v>
      </c>
      <c r="L14" s="18"/>
      <c r="M14" s="46">
        <f t="shared" si="2"/>
        <v>-1.3810084972974035E-2</v>
      </c>
      <c r="N14" s="18"/>
    </row>
    <row r="15" spans="1:14" x14ac:dyDescent="0.25">
      <c r="A15" s="2" t="s">
        <v>18</v>
      </c>
      <c r="B15" s="2" t="s">
        <v>129</v>
      </c>
      <c r="C15" s="54">
        <v>10</v>
      </c>
      <c r="D15" s="18"/>
      <c r="E15" s="13">
        <v>375.01</v>
      </c>
      <c r="F15" s="13">
        <v>59.54</v>
      </c>
      <c r="G15" s="17">
        <f t="shared" si="0"/>
        <v>0.15876909949068024</v>
      </c>
      <c r="H15" s="18"/>
      <c r="I15" s="13">
        <v>416.48</v>
      </c>
      <c r="J15" s="38">
        <v>60.89</v>
      </c>
      <c r="K15" s="43">
        <f t="shared" si="1"/>
        <v>0.1462014982712255</v>
      </c>
      <c r="L15" s="18"/>
      <c r="M15" s="46">
        <f t="shared" si="2"/>
        <v>-1.2567601219454744E-2</v>
      </c>
      <c r="N15" s="18"/>
    </row>
    <row r="16" spans="1:14" ht="11.2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" t="s">
        <v>16</v>
      </c>
      <c r="B17" s="2" t="s">
        <v>106</v>
      </c>
      <c r="C17" s="53">
        <v>10</v>
      </c>
      <c r="D17" s="18"/>
      <c r="E17" s="6">
        <v>400.45</v>
      </c>
      <c r="F17" s="6">
        <v>27.73</v>
      </c>
      <c r="G17" s="17">
        <f t="shared" ref="G17:G26" si="3">F17/E17</f>
        <v>6.924709701585717E-2</v>
      </c>
      <c r="H17" s="18"/>
      <c r="I17" s="6">
        <v>403</v>
      </c>
      <c r="J17" s="31">
        <v>30.3</v>
      </c>
      <c r="K17" s="43">
        <f t="shared" ref="K17:K26" si="4">J17/I17</f>
        <v>7.518610421836229E-2</v>
      </c>
      <c r="L17" s="18"/>
      <c r="M17" s="46">
        <f t="shared" ref="M17:M26" si="5">K17-G17</f>
        <v>5.9390072025051199E-3</v>
      </c>
      <c r="N17" s="18"/>
    </row>
    <row r="18" spans="1:14" x14ac:dyDescent="0.25">
      <c r="A18" s="2" t="s">
        <v>7</v>
      </c>
      <c r="B18" s="2" t="s">
        <v>80</v>
      </c>
      <c r="C18" s="53">
        <v>9</v>
      </c>
      <c r="D18" s="18"/>
      <c r="E18" s="6">
        <v>286.488</v>
      </c>
      <c r="F18" s="6">
        <v>26.585999999999999</v>
      </c>
      <c r="G18" s="17">
        <f t="shared" si="3"/>
        <v>9.2799698416687601E-2</v>
      </c>
      <c r="H18" s="18"/>
      <c r="I18" s="6">
        <v>74.364999999999995</v>
      </c>
      <c r="J18" s="31">
        <v>7.3570000000000002</v>
      </c>
      <c r="K18" s="43">
        <f t="shared" si="4"/>
        <v>9.893094869898475E-2</v>
      </c>
      <c r="L18" s="18"/>
      <c r="M18" s="46">
        <f t="shared" si="5"/>
        <v>6.1312502822971487E-3</v>
      </c>
      <c r="N18" s="18"/>
    </row>
    <row r="19" spans="1:14" x14ac:dyDescent="0.25">
      <c r="A19" s="2" t="s">
        <v>5</v>
      </c>
      <c r="B19" s="2" t="s">
        <v>86</v>
      </c>
      <c r="C19" s="53">
        <v>8</v>
      </c>
      <c r="D19" s="18"/>
      <c r="E19" s="6">
        <v>222.3</v>
      </c>
      <c r="F19" s="6">
        <v>21.2</v>
      </c>
      <c r="G19" s="17">
        <f t="shared" si="3"/>
        <v>9.5366621682411154E-2</v>
      </c>
      <c r="H19" s="18"/>
      <c r="I19" s="6">
        <v>224.5</v>
      </c>
      <c r="J19" s="31">
        <v>22.8</v>
      </c>
      <c r="K19" s="43">
        <f t="shared" si="4"/>
        <v>0.10155902004454344</v>
      </c>
      <c r="L19" s="18"/>
      <c r="M19" s="46">
        <f t="shared" si="5"/>
        <v>6.1923983621322842E-3</v>
      </c>
      <c r="N19" s="18"/>
    </row>
    <row r="20" spans="1:14" x14ac:dyDescent="0.25">
      <c r="A20" s="2" t="s">
        <v>7</v>
      </c>
      <c r="B20" s="2" t="s">
        <v>25</v>
      </c>
      <c r="C20" s="53">
        <v>7</v>
      </c>
      <c r="D20" s="18"/>
      <c r="E20" s="11">
        <v>361</v>
      </c>
      <c r="F20" s="11">
        <v>48</v>
      </c>
      <c r="G20" s="17">
        <f t="shared" si="3"/>
        <v>0.1329639889196676</v>
      </c>
      <c r="H20" s="18"/>
      <c r="I20" s="11">
        <v>122</v>
      </c>
      <c r="J20" s="36">
        <v>17</v>
      </c>
      <c r="K20" s="43">
        <f t="shared" si="4"/>
        <v>0.13934426229508196</v>
      </c>
      <c r="L20" s="18"/>
      <c r="M20" s="46">
        <f t="shared" si="5"/>
        <v>6.3802733754143581E-3</v>
      </c>
      <c r="N20" s="18"/>
    </row>
    <row r="21" spans="1:14" x14ac:dyDescent="0.25">
      <c r="A21" s="2" t="s">
        <v>15</v>
      </c>
      <c r="B21" s="2" t="s">
        <v>95</v>
      </c>
      <c r="C21" s="53">
        <v>6</v>
      </c>
      <c r="D21" s="18"/>
      <c r="E21" s="6">
        <v>467.3</v>
      </c>
      <c r="F21" s="6">
        <v>55.55</v>
      </c>
      <c r="G21" s="17">
        <f t="shared" si="3"/>
        <v>0.11887438476353519</v>
      </c>
      <c r="H21" s="18"/>
      <c r="I21" s="6">
        <v>475.53300000000002</v>
      </c>
      <c r="J21" s="31">
        <v>59.58</v>
      </c>
      <c r="K21" s="43">
        <f t="shared" si="4"/>
        <v>0.12529098926888355</v>
      </c>
      <c r="L21" s="18"/>
      <c r="M21" s="46">
        <f t="shared" si="5"/>
        <v>6.4166045053483528E-3</v>
      </c>
      <c r="N21" s="18"/>
    </row>
    <row r="22" spans="1:14" x14ac:dyDescent="0.25">
      <c r="A22" s="2" t="s">
        <v>10</v>
      </c>
      <c r="B22" s="2" t="s">
        <v>56</v>
      </c>
      <c r="C22" s="53">
        <v>5</v>
      </c>
      <c r="D22" s="18"/>
      <c r="E22" s="6">
        <v>341</v>
      </c>
      <c r="F22" s="6">
        <v>51</v>
      </c>
      <c r="G22" s="17">
        <f t="shared" si="3"/>
        <v>0.14956011730205279</v>
      </c>
      <c r="H22" s="18"/>
      <c r="I22" s="6">
        <v>350</v>
      </c>
      <c r="J22" s="31">
        <v>55</v>
      </c>
      <c r="K22" s="43">
        <f t="shared" si="4"/>
        <v>0.15714285714285714</v>
      </c>
      <c r="L22" s="18"/>
      <c r="M22" s="46">
        <f t="shared" si="5"/>
        <v>7.5827398408043478E-3</v>
      </c>
      <c r="N22" s="18"/>
    </row>
    <row r="23" spans="1:14" x14ac:dyDescent="0.25">
      <c r="A23" s="2" t="s">
        <v>5</v>
      </c>
      <c r="B23" s="2" t="s">
        <v>63</v>
      </c>
      <c r="C23" s="53">
        <v>4</v>
      </c>
      <c r="D23" s="18"/>
      <c r="E23" s="13">
        <v>380</v>
      </c>
      <c r="F23" s="13">
        <v>36</v>
      </c>
      <c r="G23" s="17">
        <f t="shared" si="3"/>
        <v>9.4736842105263161E-2</v>
      </c>
      <c r="H23" s="18"/>
      <c r="I23" s="13">
        <v>386</v>
      </c>
      <c r="J23" s="38">
        <v>40</v>
      </c>
      <c r="K23" s="43">
        <f t="shared" si="4"/>
        <v>0.10362694300518134</v>
      </c>
      <c r="L23" s="18"/>
      <c r="M23" s="46">
        <f t="shared" si="5"/>
        <v>8.8901008999181796E-3</v>
      </c>
      <c r="N23" s="18"/>
    </row>
    <row r="24" spans="1:14" x14ac:dyDescent="0.25">
      <c r="A24" s="2" t="s">
        <v>21</v>
      </c>
      <c r="B24" s="2" t="s">
        <v>75</v>
      </c>
      <c r="C24" s="53">
        <v>3</v>
      </c>
      <c r="D24" s="18"/>
      <c r="E24" s="6">
        <v>840</v>
      </c>
      <c r="F24" s="6">
        <v>80</v>
      </c>
      <c r="G24" s="17">
        <f t="shared" si="3"/>
        <v>9.5238095238095233E-2</v>
      </c>
      <c r="H24" s="18"/>
      <c r="I24" s="6">
        <v>848</v>
      </c>
      <c r="J24" s="31">
        <v>89</v>
      </c>
      <c r="K24" s="43">
        <f t="shared" si="4"/>
        <v>0.10495283018867925</v>
      </c>
      <c r="L24" s="18"/>
      <c r="M24" s="46">
        <f t="shared" si="5"/>
        <v>9.7147349505840169E-3</v>
      </c>
      <c r="N24" s="18"/>
    </row>
    <row r="25" spans="1:14" x14ac:dyDescent="0.25">
      <c r="A25" s="2" t="s">
        <v>18</v>
      </c>
      <c r="B25" s="2" t="s">
        <v>141</v>
      </c>
      <c r="C25" s="53">
        <v>2</v>
      </c>
      <c r="D25" s="18"/>
      <c r="E25" s="6">
        <v>334.77</v>
      </c>
      <c r="F25" s="56">
        <v>38.619999999999997</v>
      </c>
      <c r="G25" s="17">
        <f t="shared" si="3"/>
        <v>0.11536278639065627</v>
      </c>
      <c r="H25" s="18"/>
      <c r="I25" s="6">
        <v>343.81</v>
      </c>
      <c r="J25" s="42">
        <v>43.81</v>
      </c>
      <c r="K25" s="43">
        <f t="shared" si="4"/>
        <v>0.12742503126726973</v>
      </c>
      <c r="L25" s="18"/>
      <c r="M25" s="46">
        <f t="shared" si="5"/>
        <v>1.2062244876613462E-2</v>
      </c>
      <c r="N25" s="18"/>
    </row>
    <row r="26" spans="1:14" x14ac:dyDescent="0.25">
      <c r="A26" s="2" t="s">
        <v>7</v>
      </c>
      <c r="B26" s="2" t="s">
        <v>45</v>
      </c>
      <c r="C26" s="53">
        <v>1</v>
      </c>
      <c r="D26" s="18"/>
      <c r="E26" s="6">
        <v>214.4</v>
      </c>
      <c r="F26" s="6">
        <v>18</v>
      </c>
      <c r="G26" s="17">
        <f t="shared" si="3"/>
        <v>8.3955223880597007E-2</v>
      </c>
      <c r="H26" s="18"/>
      <c r="I26" s="6">
        <v>185.5</v>
      </c>
      <c r="J26" s="31">
        <v>19</v>
      </c>
      <c r="K26" s="43">
        <f t="shared" si="4"/>
        <v>0.10242587601078167</v>
      </c>
      <c r="L26" s="18"/>
      <c r="M26" s="46">
        <f t="shared" si="5"/>
        <v>1.8470652130184659E-2</v>
      </c>
      <c r="N26" s="18"/>
    </row>
    <row r="27" spans="1:14" x14ac:dyDescent="0.25">
      <c r="A27" s="24"/>
      <c r="B27" s="22"/>
      <c r="C27" s="59"/>
      <c r="D27" s="18"/>
      <c r="E27" s="25"/>
      <c r="F27" s="26"/>
      <c r="G27" s="50"/>
      <c r="H27" s="18"/>
      <c r="I27" s="44"/>
      <c r="J27" s="45"/>
      <c r="K27" s="50"/>
      <c r="L27" s="18"/>
      <c r="M27" s="50"/>
      <c r="N27" s="18"/>
    </row>
    <row r="89" spans="1:15" s="57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s="57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s="57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s="57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s="57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s="57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s="57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s="57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s="57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s="57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s="57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</sheetData>
  <mergeCells count="2">
    <mergeCell ref="E4:G4"/>
    <mergeCell ref="I4:K4"/>
  </mergeCells>
  <hyperlinks>
    <hyperlink ref="B9" r:id="rId1" tooltip="View details for NHS Leeds North CCG" display="http://www.nhs.uk/Services/Trusts/Overview/DefaultView.aspx?id=89713"/>
    <hyperlink ref="B24" r:id="rId2" tooltip="View details for NHS Liverpool CCG" display="http://www.nhs.uk/Services/Trusts/Overview/DefaultView.aspx?id=89637"/>
    <hyperlink ref="B7" r:id="rId3" tooltip="View details for NHS North Manchester CCG" display="http://www.nhs.uk/Services/Trusts/Overview/DefaultView.aspx?id=89575"/>
    <hyperlink ref="B12" r:id="rId4" tooltip="View details for NHS North Kirklees CCG" display="http://www.nhs.uk/Services/Trusts/Overview/DefaultView.aspx?id=89724"/>
    <hyperlink ref="B19" r:id="rId5" tooltip="View details for NHS North East Lincolnshire CCG" display="http://www.nhs.uk/Services/Trusts/Overview/DefaultView.aspx?id=89723"/>
    <hyperlink ref="B18" r:id="rId6" tooltip="View details for NHS Milton Keynes CCG" display="http://www.nhs.uk/Services/Trusts/Overview/DefaultView.aspx?id=89802"/>
    <hyperlink ref="B13" r:id="rId7" tooltip="View details for NHS Leeds South And East CCG" display="http://www.nhs.uk/Services/Trusts/Overview/DefaultView.aspx?id=89722"/>
    <hyperlink ref="B6" r:id="rId8" tooltip="View details for NHS Isle Of Wight CCG" display="http://www.nhs.uk/Services/Trusts/Overview/DefaultView.aspx?id=89797"/>
    <hyperlink ref="B23" r:id="rId9" tooltip="View details for NHS Hull CCG" display="http://www.nhs.uk/Services/Trusts/Overview/DefaultView.aspx?id=8972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W10" sqref="W10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.7109375" customWidth="1"/>
    <col min="4" max="5" width="9" customWidth="1"/>
    <col min="6" max="6" width="10.7109375" customWidth="1"/>
    <col min="7" max="7" width="1.7109375" customWidth="1"/>
    <col min="8" max="9" width="9" customWidth="1"/>
    <col min="10" max="10" width="10.7109375" customWidth="1"/>
    <col min="11" max="11" width="1.7109375" customWidth="1"/>
    <col min="12" max="12" width="25.28515625" customWidth="1"/>
    <col min="13" max="13" width="1.7109375" customWidth="1"/>
  </cols>
  <sheetData>
    <row r="1" spans="1:13" ht="26.25" x14ac:dyDescent="0.4">
      <c r="A1" s="1" t="s">
        <v>0</v>
      </c>
    </row>
    <row r="2" spans="1:13" ht="15.75" x14ac:dyDescent="0.25">
      <c r="A2" s="58" t="s">
        <v>150</v>
      </c>
    </row>
    <row r="4" spans="1:13" x14ac:dyDescent="0.25">
      <c r="A4" s="20"/>
      <c r="B4" s="20"/>
      <c r="C4" s="20"/>
      <c r="D4" s="61" t="s">
        <v>1</v>
      </c>
      <c r="E4" s="62"/>
      <c r="F4" s="63"/>
      <c r="G4" s="20"/>
      <c r="H4" s="64" t="s">
        <v>2</v>
      </c>
      <c r="I4" s="65"/>
      <c r="J4" s="66"/>
      <c r="K4" s="20"/>
      <c r="L4" s="47" t="s">
        <v>143</v>
      </c>
      <c r="M4" s="20"/>
    </row>
    <row r="5" spans="1:13" ht="28.9" customHeight="1" x14ac:dyDescent="0.25">
      <c r="A5" s="18" t="s">
        <v>3</v>
      </c>
      <c r="B5" s="18" t="s">
        <v>4</v>
      </c>
      <c r="C5" s="18"/>
      <c r="D5" s="19" t="s">
        <v>142</v>
      </c>
      <c r="E5" s="19" t="s">
        <v>145</v>
      </c>
      <c r="F5" s="19" t="s">
        <v>147</v>
      </c>
      <c r="G5" s="18"/>
      <c r="H5" s="19" t="s">
        <v>142</v>
      </c>
      <c r="I5" s="19" t="s">
        <v>145</v>
      </c>
      <c r="J5" s="19" t="s">
        <v>147</v>
      </c>
      <c r="K5" s="18"/>
      <c r="L5" s="48" t="s">
        <v>144</v>
      </c>
      <c r="M5" s="18"/>
    </row>
    <row r="6" spans="1:13" x14ac:dyDescent="0.25">
      <c r="A6" s="2" t="s">
        <v>7</v>
      </c>
      <c r="B6" s="2" t="s">
        <v>134</v>
      </c>
      <c r="C6" s="18"/>
      <c r="D6" s="6">
        <v>694.6</v>
      </c>
      <c r="E6" s="6">
        <v>36.1</v>
      </c>
      <c r="F6" s="17">
        <f t="shared" ref="F6:F37" si="0">E6/D6</f>
        <v>5.1972358191765045E-2</v>
      </c>
      <c r="G6" s="18"/>
      <c r="H6" s="6">
        <v>724.4</v>
      </c>
      <c r="I6" s="31">
        <v>37.4</v>
      </c>
      <c r="J6" s="43">
        <f t="shared" ref="J6:J37" si="1">I6/H6</f>
        <v>5.1628934290447265E-2</v>
      </c>
      <c r="K6" s="18"/>
      <c r="L6" s="46">
        <f t="shared" ref="L6:L37" si="2">J6-F6</f>
        <v>-3.4342390131777978E-4</v>
      </c>
      <c r="M6" s="18"/>
    </row>
    <row r="7" spans="1:13" x14ac:dyDescent="0.25">
      <c r="A7" s="2" t="s">
        <v>21</v>
      </c>
      <c r="B7" s="2" t="s">
        <v>127</v>
      </c>
      <c r="C7" s="18"/>
      <c r="D7" s="6">
        <v>129.86000000000001</v>
      </c>
      <c r="E7" s="6">
        <v>7.66</v>
      </c>
      <c r="F7" s="17">
        <f t="shared" si="0"/>
        <v>5.8986600954874478E-2</v>
      </c>
      <c r="G7" s="18"/>
      <c r="H7" s="6">
        <v>144</v>
      </c>
      <c r="I7" s="31">
        <v>8.35</v>
      </c>
      <c r="J7" s="43">
        <f t="shared" si="1"/>
        <v>5.7986111111111106E-2</v>
      </c>
      <c r="K7" s="18"/>
      <c r="L7" s="46">
        <f t="shared" si="2"/>
        <v>-1.0004898437633719E-3</v>
      </c>
      <c r="M7" s="18"/>
    </row>
    <row r="8" spans="1:13" x14ac:dyDescent="0.25">
      <c r="A8" s="2" t="s">
        <v>21</v>
      </c>
      <c r="B8" s="2" t="s">
        <v>105</v>
      </c>
      <c r="C8" s="18"/>
      <c r="D8" s="6">
        <v>219.14</v>
      </c>
      <c r="E8" s="6">
        <v>13.01</v>
      </c>
      <c r="F8" s="17">
        <f t="shared" si="0"/>
        <v>5.9368440266496306E-2</v>
      </c>
      <c r="G8" s="18"/>
      <c r="H8" s="6">
        <v>247.31</v>
      </c>
      <c r="I8" s="31">
        <v>14</v>
      </c>
      <c r="J8" s="43">
        <f t="shared" si="1"/>
        <v>5.6609114067364845E-2</v>
      </c>
      <c r="K8" s="18"/>
      <c r="L8" s="46">
        <f t="shared" si="2"/>
        <v>-2.7593261991314608E-3</v>
      </c>
      <c r="M8" s="18"/>
    </row>
    <row r="9" spans="1:13" x14ac:dyDescent="0.25">
      <c r="A9" s="2" t="s">
        <v>16</v>
      </c>
      <c r="B9" s="2" t="s">
        <v>93</v>
      </c>
      <c r="C9" s="18"/>
      <c r="D9" s="13">
        <v>1162</v>
      </c>
      <c r="E9" s="13">
        <v>75</v>
      </c>
      <c r="F9" s="17">
        <f t="shared" si="0"/>
        <v>6.4543889845094668E-2</v>
      </c>
      <c r="G9" s="18"/>
      <c r="H9" s="8">
        <v>1184</v>
      </c>
      <c r="I9" s="33">
        <v>79</v>
      </c>
      <c r="J9" s="17">
        <f t="shared" si="1"/>
        <v>6.6722972972972971E-2</v>
      </c>
      <c r="K9" s="18"/>
      <c r="L9" s="49">
        <f t="shared" si="2"/>
        <v>2.1790831278783035E-3</v>
      </c>
      <c r="M9" s="18"/>
    </row>
    <row r="10" spans="1:13" x14ac:dyDescent="0.25">
      <c r="A10" s="2" t="s">
        <v>7</v>
      </c>
      <c r="B10" s="2" t="s">
        <v>121</v>
      </c>
      <c r="C10" s="18"/>
      <c r="D10" s="6">
        <v>356.7</v>
      </c>
      <c r="E10" s="6">
        <v>24.7</v>
      </c>
      <c r="F10" s="17">
        <f t="shared" si="0"/>
        <v>6.9245864872441831E-2</v>
      </c>
      <c r="G10" s="18"/>
      <c r="H10" s="6">
        <v>365.2</v>
      </c>
      <c r="I10" s="31">
        <v>25.7</v>
      </c>
      <c r="J10" s="43">
        <f t="shared" si="1"/>
        <v>7.0372398685651705E-2</v>
      </c>
      <c r="K10" s="18"/>
      <c r="L10" s="46">
        <f t="shared" si="2"/>
        <v>1.1265338132098734E-3</v>
      </c>
      <c r="M10" s="18"/>
    </row>
    <row r="11" spans="1:13" x14ac:dyDescent="0.25">
      <c r="A11" s="2" t="s">
        <v>16</v>
      </c>
      <c r="B11" s="2" t="s">
        <v>106</v>
      </c>
      <c r="C11" s="18"/>
      <c r="D11" s="6">
        <v>400.45</v>
      </c>
      <c r="E11" s="6">
        <v>27.73</v>
      </c>
      <c r="F11" s="17">
        <f t="shared" si="0"/>
        <v>6.924709701585717E-2</v>
      </c>
      <c r="G11" s="18"/>
      <c r="H11" s="6">
        <v>403</v>
      </c>
      <c r="I11" s="31">
        <v>30.3</v>
      </c>
      <c r="J11" s="43">
        <f t="shared" si="1"/>
        <v>7.518610421836229E-2</v>
      </c>
      <c r="K11" s="18"/>
      <c r="L11" s="46">
        <f t="shared" si="2"/>
        <v>5.9390072025051199E-3</v>
      </c>
      <c r="M11" s="18"/>
    </row>
    <row r="12" spans="1:13" x14ac:dyDescent="0.25">
      <c r="A12" s="2" t="s">
        <v>21</v>
      </c>
      <c r="B12" s="2" t="s">
        <v>118</v>
      </c>
      <c r="C12" s="18"/>
      <c r="D12" s="6">
        <v>312</v>
      </c>
      <c r="E12" s="6">
        <v>22</v>
      </c>
      <c r="F12" s="17">
        <f t="shared" si="0"/>
        <v>7.0512820512820512E-2</v>
      </c>
      <c r="G12" s="18"/>
      <c r="H12" s="6">
        <v>317</v>
      </c>
      <c r="I12" s="31">
        <v>22</v>
      </c>
      <c r="J12" s="43">
        <f t="shared" si="1"/>
        <v>6.9400630914826497E-2</v>
      </c>
      <c r="K12" s="18"/>
      <c r="L12" s="46">
        <f t="shared" si="2"/>
        <v>-1.112189597994015E-3</v>
      </c>
      <c r="M12" s="18"/>
    </row>
    <row r="13" spans="1:13" x14ac:dyDescent="0.25">
      <c r="A13" s="2" t="s">
        <v>14</v>
      </c>
      <c r="B13" s="2" t="s">
        <v>135</v>
      </c>
      <c r="C13" s="18"/>
      <c r="D13" s="6">
        <v>231.6</v>
      </c>
      <c r="E13" s="6">
        <v>16.5</v>
      </c>
      <c r="F13" s="17">
        <f t="shared" si="0"/>
        <v>7.1243523316062179E-2</v>
      </c>
      <c r="G13" s="18"/>
      <c r="H13" s="6">
        <v>238.2</v>
      </c>
      <c r="I13" s="31">
        <v>17.3</v>
      </c>
      <c r="J13" s="43">
        <f t="shared" si="1"/>
        <v>7.262804366078926E-2</v>
      </c>
      <c r="K13" s="18"/>
      <c r="L13" s="46">
        <f t="shared" si="2"/>
        <v>1.3845203447270804E-3</v>
      </c>
      <c r="M13" s="18"/>
    </row>
    <row r="14" spans="1:13" x14ac:dyDescent="0.25">
      <c r="A14" s="2" t="s">
        <v>21</v>
      </c>
      <c r="B14" s="2" t="s">
        <v>137</v>
      </c>
      <c r="C14" s="18"/>
      <c r="D14" s="12">
        <v>485</v>
      </c>
      <c r="E14" s="12">
        <v>35</v>
      </c>
      <c r="F14" s="17">
        <f t="shared" si="0"/>
        <v>7.2164948453608241E-2</v>
      </c>
      <c r="G14" s="18"/>
      <c r="H14" s="14">
        <v>495</v>
      </c>
      <c r="I14" s="39">
        <v>36</v>
      </c>
      <c r="J14" s="43">
        <f t="shared" si="1"/>
        <v>7.2727272727272724E-2</v>
      </c>
      <c r="K14" s="18"/>
      <c r="L14" s="46">
        <f t="shared" si="2"/>
        <v>5.623242736644829E-4</v>
      </c>
      <c r="M14" s="18"/>
    </row>
    <row r="15" spans="1:13" x14ac:dyDescent="0.25">
      <c r="A15" s="2" t="s">
        <v>7</v>
      </c>
      <c r="B15" s="2" t="s">
        <v>122</v>
      </c>
      <c r="C15" s="18"/>
      <c r="D15" s="6">
        <v>114</v>
      </c>
      <c r="E15" s="6">
        <v>8.3000000000000007</v>
      </c>
      <c r="F15" s="17">
        <f t="shared" si="0"/>
        <v>7.2807017543859653E-2</v>
      </c>
      <c r="G15" s="18"/>
      <c r="H15" s="6">
        <v>116.4</v>
      </c>
      <c r="I15" s="31">
        <v>8.8000000000000007</v>
      </c>
      <c r="J15" s="43">
        <f t="shared" si="1"/>
        <v>7.5601374570446744E-2</v>
      </c>
      <c r="K15" s="18"/>
      <c r="L15" s="46">
        <f t="shared" si="2"/>
        <v>2.794357026587091E-3</v>
      </c>
      <c r="M15" s="18"/>
    </row>
    <row r="16" spans="1:13" x14ac:dyDescent="0.25">
      <c r="A16" s="2" t="s">
        <v>7</v>
      </c>
      <c r="B16" s="2" t="s">
        <v>61</v>
      </c>
      <c r="C16" s="18"/>
      <c r="D16" s="6">
        <v>219</v>
      </c>
      <c r="E16" s="6">
        <v>16</v>
      </c>
      <c r="F16" s="17">
        <f t="shared" si="0"/>
        <v>7.3059360730593603E-2</v>
      </c>
      <c r="G16" s="18"/>
      <c r="H16" s="5">
        <v>225</v>
      </c>
      <c r="I16" s="30">
        <v>16</v>
      </c>
      <c r="J16" s="43">
        <f t="shared" si="1"/>
        <v>7.1111111111111111E-2</v>
      </c>
      <c r="K16" s="18"/>
      <c r="L16" s="46">
        <f t="shared" si="2"/>
        <v>-1.9482496194824922E-3</v>
      </c>
      <c r="M16" s="18"/>
    </row>
    <row r="17" spans="1:13" x14ac:dyDescent="0.25">
      <c r="A17" s="2" t="s">
        <v>21</v>
      </c>
      <c r="B17" s="2" t="s">
        <v>139</v>
      </c>
      <c r="C17" s="18"/>
      <c r="D17" s="6">
        <v>492</v>
      </c>
      <c r="E17" s="6">
        <v>36</v>
      </c>
      <c r="F17" s="17">
        <f t="shared" si="0"/>
        <v>7.3170731707317069E-2</v>
      </c>
      <c r="G17" s="18"/>
      <c r="H17" s="6">
        <v>492</v>
      </c>
      <c r="I17" s="31">
        <v>37</v>
      </c>
      <c r="J17" s="43">
        <f t="shared" si="1"/>
        <v>7.5203252032520332E-2</v>
      </c>
      <c r="K17" s="18"/>
      <c r="L17" s="46">
        <f t="shared" si="2"/>
        <v>2.0325203252032631E-3</v>
      </c>
      <c r="M17" s="18"/>
    </row>
    <row r="18" spans="1:13" x14ac:dyDescent="0.25">
      <c r="A18" s="2" t="s">
        <v>16</v>
      </c>
      <c r="B18" s="2" t="s">
        <v>104</v>
      </c>
      <c r="C18" s="18"/>
      <c r="D18" s="13">
        <v>699.2</v>
      </c>
      <c r="E18" s="13">
        <v>51.7</v>
      </c>
      <c r="F18" s="17">
        <f t="shared" si="0"/>
        <v>7.3941647597254009E-2</v>
      </c>
      <c r="G18" s="18"/>
      <c r="H18" s="8">
        <v>706.5</v>
      </c>
      <c r="I18" s="33">
        <v>55.2</v>
      </c>
      <c r="J18" s="43">
        <f t="shared" si="1"/>
        <v>7.8131634819532919E-2</v>
      </c>
      <c r="K18" s="18"/>
      <c r="L18" s="46">
        <f t="shared" si="2"/>
        <v>4.1899872222789097E-3</v>
      </c>
      <c r="M18" s="18"/>
    </row>
    <row r="19" spans="1:13" x14ac:dyDescent="0.25">
      <c r="A19" s="2" t="s">
        <v>21</v>
      </c>
      <c r="B19" s="2" t="s">
        <v>46</v>
      </c>
      <c r="C19" s="18"/>
      <c r="D19" s="6">
        <v>242</v>
      </c>
      <c r="E19" s="6">
        <v>18</v>
      </c>
      <c r="F19" s="17">
        <f t="shared" si="0"/>
        <v>7.43801652892562E-2</v>
      </c>
      <c r="G19" s="18"/>
      <c r="H19" s="6">
        <v>91</v>
      </c>
      <c r="I19" s="31">
        <v>7</v>
      </c>
      <c r="J19" s="43">
        <f t="shared" si="1"/>
        <v>7.6923076923076927E-2</v>
      </c>
      <c r="K19" s="18"/>
      <c r="L19" s="46">
        <f t="shared" si="2"/>
        <v>2.5429116338207269E-3</v>
      </c>
      <c r="M19" s="18"/>
    </row>
    <row r="20" spans="1:13" x14ac:dyDescent="0.25">
      <c r="A20" s="2" t="s">
        <v>21</v>
      </c>
      <c r="B20" s="2" t="s">
        <v>22</v>
      </c>
      <c r="C20" s="18"/>
      <c r="D20" s="12">
        <v>434.33</v>
      </c>
      <c r="E20" s="12">
        <v>32.68</v>
      </c>
      <c r="F20" s="17">
        <f t="shared" si="0"/>
        <v>7.5242327262680458E-2</v>
      </c>
      <c r="G20" s="18"/>
      <c r="H20" s="14">
        <v>381.44900000000001</v>
      </c>
      <c r="I20" s="39">
        <v>30.704000000000001</v>
      </c>
      <c r="J20" s="43">
        <f t="shared" si="1"/>
        <v>8.0493067225238496E-2</v>
      </c>
      <c r="K20" s="18"/>
      <c r="L20" s="46">
        <f t="shared" si="2"/>
        <v>5.2507399625580375E-3</v>
      </c>
      <c r="M20" s="18"/>
    </row>
    <row r="21" spans="1:13" x14ac:dyDescent="0.25">
      <c r="A21" s="2" t="s">
        <v>7</v>
      </c>
      <c r="B21" s="2" t="s">
        <v>87</v>
      </c>
      <c r="C21" s="18"/>
      <c r="D21" s="6">
        <v>231.9</v>
      </c>
      <c r="E21" s="6">
        <v>17.8</v>
      </c>
      <c r="F21" s="17">
        <f t="shared" si="0"/>
        <v>7.6757222940922812E-2</v>
      </c>
      <c r="G21" s="18"/>
      <c r="H21" s="5">
        <v>245.8</v>
      </c>
      <c r="I21" s="30">
        <v>18.3</v>
      </c>
      <c r="J21" s="43">
        <f t="shared" si="1"/>
        <v>7.4450772986167618E-2</v>
      </c>
      <c r="K21" s="18"/>
      <c r="L21" s="46">
        <f t="shared" si="2"/>
        <v>-2.3064499547551937E-3</v>
      </c>
      <c r="M21" s="18"/>
    </row>
    <row r="22" spans="1:13" x14ac:dyDescent="0.25">
      <c r="A22" s="2" t="s">
        <v>18</v>
      </c>
      <c r="B22" s="2" t="s">
        <v>19</v>
      </c>
      <c r="C22" s="18"/>
      <c r="D22" s="6">
        <v>972.53399999999999</v>
      </c>
      <c r="E22" s="6">
        <v>74.930999999999997</v>
      </c>
      <c r="F22" s="17">
        <f t="shared" si="0"/>
        <v>7.704717778504401E-2</v>
      </c>
      <c r="G22" s="18"/>
      <c r="H22" s="6">
        <v>1005.561</v>
      </c>
      <c r="I22" s="31">
        <v>83.370999999999995</v>
      </c>
      <c r="J22" s="43">
        <f t="shared" si="1"/>
        <v>8.2909937835695682E-2</v>
      </c>
      <c r="K22" s="18"/>
      <c r="L22" s="46">
        <f t="shared" si="2"/>
        <v>5.8627600506516719E-3</v>
      </c>
      <c r="M22" s="18"/>
    </row>
    <row r="23" spans="1:13" x14ac:dyDescent="0.25">
      <c r="A23" s="2" t="s">
        <v>5</v>
      </c>
      <c r="B23" s="2" t="s">
        <v>44</v>
      </c>
      <c r="C23" s="18"/>
      <c r="D23" s="6">
        <v>375</v>
      </c>
      <c r="E23" s="6">
        <v>29</v>
      </c>
      <c r="F23" s="17">
        <f t="shared" si="0"/>
        <v>7.7333333333333337E-2</v>
      </c>
      <c r="G23" s="18"/>
      <c r="H23" s="6">
        <v>387</v>
      </c>
      <c r="I23" s="31">
        <v>32</v>
      </c>
      <c r="J23" s="43">
        <f t="shared" si="1"/>
        <v>8.2687338501291993E-2</v>
      </c>
      <c r="K23" s="18"/>
      <c r="L23" s="46">
        <f t="shared" si="2"/>
        <v>5.3540051679586559E-3</v>
      </c>
      <c r="M23" s="18"/>
    </row>
    <row r="24" spans="1:13" x14ac:dyDescent="0.25">
      <c r="A24" s="2" t="s">
        <v>16</v>
      </c>
      <c r="B24" s="2" t="s">
        <v>138</v>
      </c>
      <c r="C24" s="18"/>
      <c r="D24" s="6">
        <v>554.6</v>
      </c>
      <c r="E24" s="6">
        <v>43</v>
      </c>
      <c r="F24" s="17">
        <f t="shared" si="0"/>
        <v>7.7533357374684447E-2</v>
      </c>
      <c r="G24" s="18"/>
      <c r="H24" s="6">
        <v>579.6</v>
      </c>
      <c r="I24" s="31">
        <v>45.6</v>
      </c>
      <c r="J24" s="43">
        <f t="shared" si="1"/>
        <v>7.8674948240165632E-2</v>
      </c>
      <c r="K24" s="18"/>
      <c r="L24" s="46">
        <f t="shared" si="2"/>
        <v>1.1415908654811846E-3</v>
      </c>
      <c r="M24" s="18"/>
    </row>
    <row r="25" spans="1:13" x14ac:dyDescent="0.25">
      <c r="A25" s="2" t="s">
        <v>21</v>
      </c>
      <c r="B25" s="2" t="s">
        <v>112</v>
      </c>
      <c r="C25" s="18"/>
      <c r="D25" s="6">
        <v>237.02</v>
      </c>
      <c r="E25" s="6">
        <v>18.62</v>
      </c>
      <c r="F25" s="17">
        <f t="shared" si="0"/>
        <v>7.8558771411695219E-2</v>
      </c>
      <c r="G25" s="18"/>
      <c r="H25" s="6">
        <v>240.74</v>
      </c>
      <c r="I25" s="31">
        <v>18.100000000000001</v>
      </c>
      <c r="J25" s="43">
        <f t="shared" si="1"/>
        <v>7.5184846722605309E-2</v>
      </c>
      <c r="K25" s="18"/>
      <c r="L25" s="46">
        <f t="shared" si="2"/>
        <v>-3.3739246890899105E-3</v>
      </c>
      <c r="M25" s="18"/>
    </row>
    <row r="26" spans="1:13" x14ac:dyDescent="0.25">
      <c r="A26" s="2" t="s">
        <v>15</v>
      </c>
      <c r="B26" s="2" t="s">
        <v>82</v>
      </c>
      <c r="C26" s="18"/>
      <c r="D26" s="13">
        <v>177.9</v>
      </c>
      <c r="E26" s="13">
        <v>14</v>
      </c>
      <c r="F26" s="17">
        <f t="shared" si="0"/>
        <v>7.8695896571107357E-2</v>
      </c>
      <c r="G26" s="18"/>
      <c r="H26" s="13">
        <v>183.5</v>
      </c>
      <c r="I26" s="38">
        <v>14.5</v>
      </c>
      <c r="J26" s="43">
        <f t="shared" si="1"/>
        <v>7.901907356948229E-2</v>
      </c>
      <c r="K26" s="18"/>
      <c r="L26" s="46">
        <f t="shared" si="2"/>
        <v>3.2317699837493274E-4</v>
      </c>
      <c r="M26" s="18"/>
    </row>
    <row r="27" spans="1:13" x14ac:dyDescent="0.25">
      <c r="A27" s="2" t="s">
        <v>10</v>
      </c>
      <c r="B27" s="2" t="s">
        <v>99</v>
      </c>
      <c r="C27" s="18"/>
      <c r="D27" s="6">
        <v>366.7</v>
      </c>
      <c r="E27" s="6">
        <v>28.9</v>
      </c>
      <c r="F27" s="17">
        <f t="shared" si="0"/>
        <v>7.8811017180256335E-2</v>
      </c>
      <c r="G27" s="18"/>
      <c r="H27" s="6">
        <v>375.2</v>
      </c>
      <c r="I27" s="31">
        <v>29.7</v>
      </c>
      <c r="J27" s="43">
        <f t="shared" si="1"/>
        <v>7.9157782515991468E-2</v>
      </c>
      <c r="K27" s="18"/>
      <c r="L27" s="46">
        <f t="shared" si="2"/>
        <v>3.4676533573513302E-4</v>
      </c>
      <c r="M27" s="18"/>
    </row>
    <row r="28" spans="1:13" x14ac:dyDescent="0.25">
      <c r="A28" s="2" t="s">
        <v>5</v>
      </c>
      <c r="B28" s="2" t="s">
        <v>13</v>
      </c>
      <c r="C28" s="18"/>
      <c r="D28" s="13">
        <v>405</v>
      </c>
      <c r="E28" s="13">
        <v>32</v>
      </c>
      <c r="F28" s="17">
        <f t="shared" si="0"/>
        <v>7.9012345679012344E-2</v>
      </c>
      <c r="G28" s="18"/>
      <c r="H28" s="8">
        <v>408</v>
      </c>
      <c r="I28" s="33">
        <v>33</v>
      </c>
      <c r="J28" s="43">
        <f t="shared" si="1"/>
        <v>8.0882352941176475E-2</v>
      </c>
      <c r="K28" s="18"/>
      <c r="L28" s="46">
        <f t="shared" si="2"/>
        <v>1.8700072621641306E-3</v>
      </c>
      <c r="M28" s="18"/>
    </row>
    <row r="29" spans="1:13" x14ac:dyDescent="0.25">
      <c r="A29" s="2" t="s">
        <v>7</v>
      </c>
      <c r="B29" s="2" t="s">
        <v>97</v>
      </c>
      <c r="C29" s="18"/>
      <c r="D29" s="6">
        <v>696</v>
      </c>
      <c r="E29" s="6">
        <v>55</v>
      </c>
      <c r="F29" s="17">
        <f t="shared" si="0"/>
        <v>7.9022988505747127E-2</v>
      </c>
      <c r="G29" s="18"/>
      <c r="H29" s="6">
        <v>819</v>
      </c>
      <c r="I29" s="31">
        <v>55</v>
      </c>
      <c r="J29" s="43">
        <f t="shared" si="1"/>
        <v>6.7155067155067152E-2</v>
      </c>
      <c r="K29" s="18"/>
      <c r="L29" s="46">
        <f t="shared" si="2"/>
        <v>-1.1867921350679975E-2</v>
      </c>
      <c r="M29" s="18"/>
    </row>
    <row r="30" spans="1:13" x14ac:dyDescent="0.25">
      <c r="A30" s="2" t="s">
        <v>15</v>
      </c>
      <c r="B30" s="2" t="s">
        <v>77</v>
      </c>
      <c r="C30" s="18"/>
      <c r="D30" s="13">
        <v>278.10000000000002</v>
      </c>
      <c r="E30" s="13">
        <v>22.3</v>
      </c>
      <c r="F30" s="17">
        <f t="shared" si="0"/>
        <v>8.0186983099604453E-2</v>
      </c>
      <c r="G30" s="18"/>
      <c r="H30" s="13">
        <v>286</v>
      </c>
      <c r="I30" s="38">
        <v>22.8</v>
      </c>
      <c r="J30" s="43">
        <f t="shared" si="1"/>
        <v>7.9720279720279716E-2</v>
      </c>
      <c r="K30" s="18"/>
      <c r="L30" s="46">
        <f t="shared" si="2"/>
        <v>-4.6670337932473716E-4</v>
      </c>
      <c r="M30" s="18"/>
    </row>
    <row r="31" spans="1:13" x14ac:dyDescent="0.25">
      <c r="A31" s="2" t="s">
        <v>5</v>
      </c>
      <c r="B31" s="2" t="s">
        <v>128</v>
      </c>
      <c r="C31" s="18"/>
      <c r="D31" s="6">
        <v>548</v>
      </c>
      <c r="E31" s="6">
        <v>44</v>
      </c>
      <c r="F31" s="17">
        <f t="shared" si="0"/>
        <v>8.0291970802919707E-2</v>
      </c>
      <c r="G31" s="18"/>
      <c r="H31" s="5">
        <v>556</v>
      </c>
      <c r="I31" s="30">
        <v>44</v>
      </c>
      <c r="J31" s="43">
        <f t="shared" si="1"/>
        <v>7.9136690647482008E-2</v>
      </c>
      <c r="K31" s="18"/>
      <c r="L31" s="46">
        <f t="shared" si="2"/>
        <v>-1.155280155437699E-3</v>
      </c>
      <c r="M31" s="18"/>
    </row>
    <row r="32" spans="1:13" x14ac:dyDescent="0.25">
      <c r="A32" s="2" t="s">
        <v>10</v>
      </c>
      <c r="B32" s="2" t="s">
        <v>57</v>
      </c>
      <c r="C32" s="18"/>
      <c r="D32" s="15">
        <v>362.8</v>
      </c>
      <c r="E32" s="15">
        <v>29.3</v>
      </c>
      <c r="F32" s="17">
        <f t="shared" si="0"/>
        <v>8.0760749724366046E-2</v>
      </c>
      <c r="G32" s="18"/>
      <c r="H32" s="15">
        <v>379.6</v>
      </c>
      <c r="I32" s="40">
        <v>30.1</v>
      </c>
      <c r="J32" s="43">
        <f t="shared" si="1"/>
        <v>7.9293993677555324E-2</v>
      </c>
      <c r="K32" s="18"/>
      <c r="L32" s="46">
        <f t="shared" si="2"/>
        <v>-1.4667560468107216E-3</v>
      </c>
      <c r="M32" s="18"/>
    </row>
    <row r="33" spans="1:13" x14ac:dyDescent="0.25">
      <c r="A33" s="2" t="s">
        <v>14</v>
      </c>
      <c r="B33" s="2" t="s">
        <v>30</v>
      </c>
      <c r="C33" s="18"/>
      <c r="D33" s="13">
        <v>979.21299999999997</v>
      </c>
      <c r="E33" s="13">
        <v>79.39</v>
      </c>
      <c r="F33" s="17">
        <f t="shared" si="0"/>
        <v>8.1075312521381976E-2</v>
      </c>
      <c r="G33" s="18"/>
      <c r="H33" s="8">
        <v>1008.775</v>
      </c>
      <c r="I33" s="33">
        <v>80.709999999999994</v>
      </c>
      <c r="J33" s="43">
        <f t="shared" si="1"/>
        <v>8.0007930410646577E-2</v>
      </c>
      <c r="K33" s="18"/>
      <c r="L33" s="46">
        <f t="shared" si="2"/>
        <v>-1.0673821107353987E-3</v>
      </c>
      <c r="M33" s="18"/>
    </row>
    <row r="34" spans="1:13" x14ac:dyDescent="0.25">
      <c r="A34" s="2" t="s">
        <v>21</v>
      </c>
      <c r="B34" s="2" t="s">
        <v>124</v>
      </c>
      <c r="C34" s="18"/>
      <c r="D34" s="6">
        <v>340.44</v>
      </c>
      <c r="E34" s="6">
        <v>27.7</v>
      </c>
      <c r="F34" s="17">
        <f t="shared" si="0"/>
        <v>8.1365291975091056E-2</v>
      </c>
      <c r="G34" s="18"/>
      <c r="H34" s="6">
        <v>378.05</v>
      </c>
      <c r="I34" s="31">
        <v>29.23</v>
      </c>
      <c r="J34" s="43">
        <f t="shared" si="1"/>
        <v>7.7317815103822241E-2</v>
      </c>
      <c r="K34" s="18"/>
      <c r="L34" s="46">
        <f t="shared" si="2"/>
        <v>-4.0474768712688153E-3</v>
      </c>
      <c r="M34" s="18"/>
    </row>
    <row r="35" spans="1:13" x14ac:dyDescent="0.25">
      <c r="A35" s="2" t="s">
        <v>14</v>
      </c>
      <c r="B35" s="2" t="s">
        <v>110</v>
      </c>
      <c r="C35" s="18"/>
      <c r="D35" s="6">
        <v>269.3</v>
      </c>
      <c r="E35" s="6">
        <v>22.1</v>
      </c>
      <c r="F35" s="17">
        <f t="shared" si="0"/>
        <v>8.2064611956925368E-2</v>
      </c>
      <c r="G35" s="18"/>
      <c r="H35" s="6">
        <v>272.60000000000002</v>
      </c>
      <c r="I35" s="31">
        <v>23.5</v>
      </c>
      <c r="J35" s="43">
        <f t="shared" si="1"/>
        <v>8.620689655172413E-2</v>
      </c>
      <c r="K35" s="18"/>
      <c r="L35" s="46">
        <f t="shared" si="2"/>
        <v>4.1422845947987619E-3</v>
      </c>
      <c r="M35" s="18"/>
    </row>
    <row r="36" spans="1:13" x14ac:dyDescent="0.25">
      <c r="A36" s="2" t="s">
        <v>5</v>
      </c>
      <c r="B36" s="2" t="s">
        <v>29</v>
      </c>
      <c r="C36" s="18"/>
      <c r="D36" s="6">
        <v>307.39999999999998</v>
      </c>
      <c r="E36" s="6">
        <v>25.5</v>
      </c>
      <c r="F36" s="17">
        <f t="shared" si="0"/>
        <v>8.2953806115810019E-2</v>
      </c>
      <c r="G36" s="18"/>
      <c r="H36" s="6">
        <v>315.89999999999998</v>
      </c>
      <c r="I36" s="31">
        <v>25.8</v>
      </c>
      <c r="J36" s="43">
        <f t="shared" si="1"/>
        <v>8.1671415004748352E-2</v>
      </c>
      <c r="K36" s="18"/>
      <c r="L36" s="46">
        <f t="shared" si="2"/>
        <v>-1.2823911110616676E-3</v>
      </c>
      <c r="M36" s="18"/>
    </row>
    <row r="37" spans="1:13" x14ac:dyDescent="0.25">
      <c r="A37" s="2" t="s">
        <v>7</v>
      </c>
      <c r="B37" s="2" t="s">
        <v>78</v>
      </c>
      <c r="C37" s="18"/>
      <c r="D37" s="6">
        <v>341.8</v>
      </c>
      <c r="E37" s="6">
        <v>28.4</v>
      </c>
      <c r="F37" s="17">
        <f t="shared" si="0"/>
        <v>8.3089526038619063E-2</v>
      </c>
      <c r="G37" s="18"/>
      <c r="H37" s="6">
        <v>355.8</v>
      </c>
      <c r="I37" s="31">
        <v>30.7</v>
      </c>
      <c r="J37" s="43">
        <f t="shared" si="1"/>
        <v>8.6284429454749859E-2</v>
      </c>
      <c r="K37" s="18"/>
      <c r="L37" s="46">
        <f t="shared" si="2"/>
        <v>3.1949034161307954E-3</v>
      </c>
      <c r="M37" s="18"/>
    </row>
    <row r="38" spans="1:13" x14ac:dyDescent="0.25">
      <c r="A38" s="2" t="s">
        <v>21</v>
      </c>
      <c r="B38" s="2" t="s">
        <v>119</v>
      </c>
      <c r="C38" s="18"/>
      <c r="D38" s="6">
        <v>385.1</v>
      </c>
      <c r="E38" s="6">
        <v>32</v>
      </c>
      <c r="F38" s="17">
        <f t="shared" ref="F38:F69" si="3">E38/D38</f>
        <v>8.3095299922098145E-2</v>
      </c>
      <c r="G38" s="18"/>
      <c r="H38" s="5">
        <v>431.8</v>
      </c>
      <c r="I38" s="30">
        <v>33.9</v>
      </c>
      <c r="J38" s="43">
        <f t="shared" ref="J38:J69" si="4">I38/H38</f>
        <v>7.8508568781843438E-2</v>
      </c>
      <c r="K38" s="18"/>
      <c r="L38" s="46">
        <f t="shared" ref="L38:L69" si="5">J38-F38</f>
        <v>-4.5867311402547073E-3</v>
      </c>
      <c r="M38" s="18"/>
    </row>
    <row r="39" spans="1:13" x14ac:dyDescent="0.25">
      <c r="A39" s="2" t="s">
        <v>18</v>
      </c>
      <c r="B39" s="2" t="s">
        <v>42</v>
      </c>
      <c r="C39" s="18"/>
      <c r="D39" s="6">
        <v>441.32</v>
      </c>
      <c r="E39" s="6">
        <v>36.75</v>
      </c>
      <c r="F39" s="17">
        <f t="shared" si="3"/>
        <v>8.3272908547086022E-2</v>
      </c>
      <c r="G39" s="18"/>
      <c r="H39" s="6">
        <v>453.77</v>
      </c>
      <c r="I39" s="31">
        <v>37.6</v>
      </c>
      <c r="J39" s="43">
        <f t="shared" si="4"/>
        <v>8.286136148268948E-2</v>
      </c>
      <c r="K39" s="18"/>
      <c r="L39" s="46">
        <f t="shared" si="5"/>
        <v>-4.1154706439654187E-4</v>
      </c>
      <c r="M39" s="18"/>
    </row>
    <row r="40" spans="1:13" x14ac:dyDescent="0.25">
      <c r="A40" s="2" t="s">
        <v>7</v>
      </c>
      <c r="B40" s="2" t="s">
        <v>92</v>
      </c>
      <c r="C40" s="18"/>
      <c r="D40" s="6">
        <v>413.36</v>
      </c>
      <c r="E40" s="6">
        <v>34.64</v>
      </c>
      <c r="F40" s="17">
        <f t="shared" si="3"/>
        <v>8.3801045093864907E-2</v>
      </c>
      <c r="G40" s="18"/>
      <c r="H40" s="6">
        <v>464.66</v>
      </c>
      <c r="I40" s="31">
        <v>36.19</v>
      </c>
      <c r="J40" s="43">
        <f t="shared" si="4"/>
        <v>7.7884905091895135E-2</v>
      </c>
      <c r="K40" s="18"/>
      <c r="L40" s="46">
        <f t="shared" si="5"/>
        <v>-5.9161400019697719E-3</v>
      </c>
      <c r="M40" s="18"/>
    </row>
    <row r="41" spans="1:13" x14ac:dyDescent="0.25">
      <c r="A41" s="2" t="s">
        <v>7</v>
      </c>
      <c r="B41" s="2" t="s">
        <v>45</v>
      </c>
      <c r="C41" s="18"/>
      <c r="D41" s="6">
        <v>214.4</v>
      </c>
      <c r="E41" s="6">
        <v>18</v>
      </c>
      <c r="F41" s="17">
        <f t="shared" si="3"/>
        <v>8.3955223880597007E-2</v>
      </c>
      <c r="G41" s="18"/>
      <c r="H41" s="6">
        <v>185.5</v>
      </c>
      <c r="I41" s="31">
        <v>19</v>
      </c>
      <c r="J41" s="43">
        <f t="shared" si="4"/>
        <v>0.10242587601078167</v>
      </c>
      <c r="K41" s="18"/>
      <c r="L41" s="46">
        <f t="shared" si="5"/>
        <v>1.8470652130184659E-2</v>
      </c>
      <c r="M41" s="18"/>
    </row>
    <row r="42" spans="1:13" x14ac:dyDescent="0.25">
      <c r="A42" s="2" t="s">
        <v>5</v>
      </c>
      <c r="B42" s="2" t="s">
        <v>23</v>
      </c>
      <c r="C42" s="18"/>
      <c r="D42" s="10">
        <v>142.59</v>
      </c>
      <c r="E42" s="10">
        <v>11.98</v>
      </c>
      <c r="F42" s="17">
        <f t="shared" si="3"/>
        <v>8.4017111999438954E-2</v>
      </c>
      <c r="G42" s="18"/>
      <c r="H42" s="10">
        <v>37.380000000000003</v>
      </c>
      <c r="I42" s="35">
        <v>3.3</v>
      </c>
      <c r="J42" s="43">
        <f t="shared" si="4"/>
        <v>8.8282504012841087E-2</v>
      </c>
      <c r="K42" s="18"/>
      <c r="L42" s="46">
        <f t="shared" si="5"/>
        <v>4.2653920134021334E-3</v>
      </c>
      <c r="M42" s="18"/>
    </row>
    <row r="43" spans="1:13" x14ac:dyDescent="0.25">
      <c r="A43" s="2" t="s">
        <v>7</v>
      </c>
      <c r="B43" s="2" t="s">
        <v>8</v>
      </c>
      <c r="C43" s="18"/>
      <c r="D43" s="6">
        <v>141.69999999999999</v>
      </c>
      <c r="E43" s="6">
        <v>12</v>
      </c>
      <c r="F43" s="17">
        <f t="shared" si="3"/>
        <v>8.4685956245589278E-2</v>
      </c>
      <c r="G43" s="18"/>
      <c r="H43" s="6">
        <v>161.6</v>
      </c>
      <c r="I43" s="31">
        <v>13</v>
      </c>
      <c r="J43" s="17">
        <f t="shared" si="4"/>
        <v>8.0445544554455448E-2</v>
      </c>
      <c r="K43" s="18"/>
      <c r="L43" s="49">
        <f t="shared" si="5"/>
        <v>-4.2404116911338302E-3</v>
      </c>
      <c r="M43" s="18"/>
    </row>
    <row r="44" spans="1:13" x14ac:dyDescent="0.25">
      <c r="A44" s="2" t="s">
        <v>16</v>
      </c>
      <c r="B44" s="2" t="s">
        <v>107</v>
      </c>
      <c r="C44" s="18"/>
      <c r="D44" s="6">
        <v>282.49</v>
      </c>
      <c r="E44" s="6">
        <v>23.94</v>
      </c>
      <c r="F44" s="17">
        <f t="shared" si="3"/>
        <v>8.4746362703104539E-2</v>
      </c>
      <c r="G44" s="18"/>
      <c r="H44" s="6">
        <v>291.89999999999998</v>
      </c>
      <c r="I44" s="31">
        <v>25.18</v>
      </c>
      <c r="J44" s="43">
        <f t="shared" si="4"/>
        <v>8.6262418636519358E-2</v>
      </c>
      <c r="K44" s="18"/>
      <c r="L44" s="46">
        <f t="shared" si="5"/>
        <v>1.5160559334148199E-3</v>
      </c>
      <c r="M44" s="18"/>
    </row>
    <row r="45" spans="1:13" x14ac:dyDescent="0.25">
      <c r="A45" s="2" t="s">
        <v>10</v>
      </c>
      <c r="B45" s="2" t="s">
        <v>12</v>
      </c>
      <c r="C45" s="18"/>
      <c r="D45" s="6">
        <v>445.94600000000003</v>
      </c>
      <c r="E45" s="6">
        <v>37.814</v>
      </c>
      <c r="F45" s="17">
        <f t="shared" si="3"/>
        <v>8.4795020024846054E-2</v>
      </c>
      <c r="G45" s="18"/>
      <c r="H45" s="6">
        <v>462.58300000000003</v>
      </c>
      <c r="I45" s="31">
        <v>39.354999999999997</v>
      </c>
      <c r="J45" s="43">
        <f t="shared" si="4"/>
        <v>8.5076624086920599E-2</v>
      </c>
      <c r="K45" s="18"/>
      <c r="L45" s="46">
        <f t="shared" si="5"/>
        <v>2.8160406207454469E-4</v>
      </c>
      <c r="M45" s="18"/>
    </row>
    <row r="46" spans="1:13" x14ac:dyDescent="0.25">
      <c r="A46" s="2" t="s">
        <v>21</v>
      </c>
      <c r="B46" s="2" t="s">
        <v>54</v>
      </c>
      <c r="C46" s="18"/>
      <c r="D46" s="6">
        <v>207.91900000000001</v>
      </c>
      <c r="E46" s="6">
        <v>17.696999999999999</v>
      </c>
      <c r="F46" s="17">
        <f t="shared" si="3"/>
        <v>8.51148764663162E-2</v>
      </c>
      <c r="G46" s="18"/>
      <c r="H46" s="6">
        <v>211.98599999999999</v>
      </c>
      <c r="I46" s="31">
        <v>17.547000000000001</v>
      </c>
      <c r="J46" s="43">
        <f t="shared" si="4"/>
        <v>8.2774334154142259E-2</v>
      </c>
      <c r="K46" s="18"/>
      <c r="L46" s="46">
        <f t="shared" si="5"/>
        <v>-2.3405423121739405E-3</v>
      </c>
      <c r="M46" s="18"/>
    </row>
    <row r="47" spans="1:13" x14ac:dyDescent="0.25">
      <c r="A47" s="2" t="s">
        <v>15</v>
      </c>
      <c r="B47" s="2" t="s">
        <v>73</v>
      </c>
      <c r="C47" s="18"/>
      <c r="D47" s="6">
        <v>365.9</v>
      </c>
      <c r="E47" s="6">
        <v>31.5</v>
      </c>
      <c r="F47" s="17">
        <f t="shared" si="3"/>
        <v>8.6089095381251715E-2</v>
      </c>
      <c r="G47" s="18"/>
      <c r="H47" s="6">
        <v>376.2</v>
      </c>
      <c r="I47" s="31">
        <v>29.4</v>
      </c>
      <c r="J47" s="43">
        <f t="shared" si="4"/>
        <v>7.8149920255183414E-2</v>
      </c>
      <c r="K47" s="18"/>
      <c r="L47" s="46">
        <f t="shared" si="5"/>
        <v>-7.9391751260683013E-3</v>
      </c>
      <c r="M47" s="18"/>
    </row>
    <row r="48" spans="1:13" x14ac:dyDescent="0.25">
      <c r="A48" s="2" t="s">
        <v>15</v>
      </c>
      <c r="B48" s="2" t="s">
        <v>108</v>
      </c>
      <c r="C48" s="18"/>
      <c r="D48" s="6">
        <v>219</v>
      </c>
      <c r="E48" s="6">
        <v>19</v>
      </c>
      <c r="F48" s="17">
        <f t="shared" si="3"/>
        <v>8.6757990867579904E-2</v>
      </c>
      <c r="G48" s="18"/>
      <c r="H48" s="6">
        <v>226</v>
      </c>
      <c r="I48" s="31">
        <v>18</v>
      </c>
      <c r="J48" s="43">
        <f t="shared" si="4"/>
        <v>7.9646017699115043E-2</v>
      </c>
      <c r="K48" s="18"/>
      <c r="L48" s="46">
        <f t="shared" si="5"/>
        <v>-7.1119731684648607E-3</v>
      </c>
      <c r="M48" s="18"/>
    </row>
    <row r="49" spans="1:13" x14ac:dyDescent="0.25">
      <c r="A49" s="2" t="s">
        <v>5</v>
      </c>
      <c r="B49" s="2" t="s">
        <v>24</v>
      </c>
      <c r="C49" s="18"/>
      <c r="D49" s="9">
        <v>477.02</v>
      </c>
      <c r="E49" s="9">
        <v>41.59</v>
      </c>
      <c r="F49" s="17">
        <f t="shared" si="3"/>
        <v>8.7187120036895743E-2</v>
      </c>
      <c r="G49" s="18"/>
      <c r="H49" s="9">
        <v>122.05</v>
      </c>
      <c r="I49" s="34">
        <v>10.87</v>
      </c>
      <c r="J49" s="43">
        <f t="shared" si="4"/>
        <v>8.9061859893486278E-2</v>
      </c>
      <c r="K49" s="18"/>
      <c r="L49" s="46">
        <f t="shared" si="5"/>
        <v>1.8747398565905349E-3</v>
      </c>
      <c r="M49" s="18"/>
    </row>
    <row r="50" spans="1:13" x14ac:dyDescent="0.25">
      <c r="A50" s="2" t="s">
        <v>14</v>
      </c>
      <c r="B50" s="2" t="s">
        <v>91</v>
      </c>
      <c r="C50" s="18"/>
      <c r="D50" s="6">
        <v>227.1</v>
      </c>
      <c r="E50" s="6">
        <v>20</v>
      </c>
      <c r="F50" s="17">
        <f t="shared" si="3"/>
        <v>8.8066930867459273E-2</v>
      </c>
      <c r="G50" s="18"/>
      <c r="H50" s="6">
        <v>230.5</v>
      </c>
      <c r="I50" s="31">
        <v>20.8</v>
      </c>
      <c r="J50" s="43">
        <f t="shared" si="4"/>
        <v>9.0238611713665942E-2</v>
      </c>
      <c r="K50" s="18"/>
      <c r="L50" s="46">
        <f t="shared" si="5"/>
        <v>2.1716808462066695E-3</v>
      </c>
      <c r="M50" s="18"/>
    </row>
    <row r="51" spans="1:13" x14ac:dyDescent="0.25">
      <c r="A51" s="2" t="s">
        <v>7</v>
      </c>
      <c r="B51" s="2" t="s">
        <v>37</v>
      </c>
      <c r="C51" s="18"/>
      <c r="D51" s="6">
        <v>153.6</v>
      </c>
      <c r="E51" s="6">
        <v>13.6</v>
      </c>
      <c r="F51" s="17">
        <f t="shared" si="3"/>
        <v>8.8541666666666671E-2</v>
      </c>
      <c r="G51" s="18"/>
      <c r="H51" s="6">
        <v>157.1</v>
      </c>
      <c r="I51" s="31">
        <v>14.4</v>
      </c>
      <c r="J51" s="43">
        <f t="shared" si="4"/>
        <v>9.1661362189688109E-2</v>
      </c>
      <c r="K51" s="18"/>
      <c r="L51" s="46">
        <f t="shared" si="5"/>
        <v>3.1196955230214374E-3</v>
      </c>
      <c r="M51" s="18"/>
    </row>
    <row r="52" spans="1:13" x14ac:dyDescent="0.25">
      <c r="A52" s="2" t="s">
        <v>14</v>
      </c>
      <c r="B52" s="2" t="s">
        <v>136</v>
      </c>
      <c r="C52" s="18"/>
      <c r="D52" s="6">
        <v>286.3</v>
      </c>
      <c r="E52" s="6">
        <v>25.5</v>
      </c>
      <c r="F52" s="17">
        <f t="shared" si="3"/>
        <v>8.9067411805798108E-2</v>
      </c>
      <c r="G52" s="18"/>
      <c r="H52" s="6">
        <v>298.5</v>
      </c>
      <c r="I52" s="31">
        <v>26.4</v>
      </c>
      <c r="J52" s="43">
        <f t="shared" si="4"/>
        <v>8.8442211055276373E-2</v>
      </c>
      <c r="K52" s="18"/>
      <c r="L52" s="46">
        <f t="shared" si="5"/>
        <v>-6.2520075052173441E-4</v>
      </c>
      <c r="M52" s="18"/>
    </row>
    <row r="53" spans="1:13" x14ac:dyDescent="0.25">
      <c r="A53" s="2" t="s">
        <v>5</v>
      </c>
      <c r="B53" s="2" t="s">
        <v>89</v>
      </c>
      <c r="C53" s="18"/>
      <c r="D53" s="6">
        <v>220.9</v>
      </c>
      <c r="E53" s="6">
        <v>19.7</v>
      </c>
      <c r="F53" s="17">
        <f t="shared" si="3"/>
        <v>8.9180624717066545E-2</v>
      </c>
      <c r="G53" s="18"/>
      <c r="H53" s="6">
        <v>223</v>
      </c>
      <c r="I53" s="31">
        <v>19.899999999999999</v>
      </c>
      <c r="J53" s="43">
        <f t="shared" si="4"/>
        <v>8.9237668161434969E-2</v>
      </c>
      <c r="K53" s="18"/>
      <c r="L53" s="46">
        <f t="shared" si="5"/>
        <v>5.7043444368423679E-5</v>
      </c>
      <c r="M53" s="18"/>
    </row>
    <row r="54" spans="1:13" x14ac:dyDescent="0.25">
      <c r="A54" s="3" t="s">
        <v>7</v>
      </c>
      <c r="B54" s="2" t="s">
        <v>53</v>
      </c>
      <c r="C54" s="18"/>
      <c r="D54" s="6">
        <v>244.59</v>
      </c>
      <c r="E54" s="6">
        <v>21.882000000000001</v>
      </c>
      <c r="F54" s="17">
        <f t="shared" si="3"/>
        <v>8.9464000981233902E-2</v>
      </c>
      <c r="G54" s="18"/>
      <c r="H54" s="6">
        <v>245.34200000000001</v>
      </c>
      <c r="I54" s="31">
        <v>23.251999999999999</v>
      </c>
      <c r="J54" s="43">
        <f t="shared" si="4"/>
        <v>9.4773825924627658E-2</v>
      </c>
      <c r="K54" s="18"/>
      <c r="L54" s="46">
        <f t="shared" si="5"/>
        <v>5.3098249433937567E-3</v>
      </c>
      <c r="M54" s="18"/>
    </row>
    <row r="55" spans="1:13" x14ac:dyDescent="0.25">
      <c r="A55" s="2" t="s">
        <v>5</v>
      </c>
      <c r="B55" s="2" t="s">
        <v>101</v>
      </c>
      <c r="C55" s="18"/>
      <c r="D55" s="6">
        <v>173.31</v>
      </c>
      <c r="E55" s="6">
        <v>15.56</v>
      </c>
      <c r="F55" s="17">
        <f t="shared" si="3"/>
        <v>8.9781316715711726E-2</v>
      </c>
      <c r="G55" s="18"/>
      <c r="H55" s="6">
        <v>179.16</v>
      </c>
      <c r="I55" s="31">
        <v>15.26</v>
      </c>
      <c r="J55" s="43">
        <f t="shared" si="4"/>
        <v>8.5175262335342714E-2</v>
      </c>
      <c r="K55" s="18"/>
      <c r="L55" s="46">
        <f t="shared" si="5"/>
        <v>-4.6060543803690124E-3</v>
      </c>
      <c r="M55" s="18"/>
    </row>
    <row r="56" spans="1:13" x14ac:dyDescent="0.25">
      <c r="A56" s="2" t="s">
        <v>10</v>
      </c>
      <c r="B56" s="2" t="s">
        <v>130</v>
      </c>
      <c r="C56" s="18"/>
      <c r="D56" s="6">
        <v>371.6</v>
      </c>
      <c r="E56" s="6">
        <v>33.4</v>
      </c>
      <c r="F56" s="17">
        <f t="shared" si="3"/>
        <v>8.9881593110871891E-2</v>
      </c>
      <c r="G56" s="18"/>
      <c r="H56" s="6">
        <v>381.9</v>
      </c>
      <c r="I56" s="31">
        <v>33.700000000000003</v>
      </c>
      <c r="J56" s="43">
        <f t="shared" si="4"/>
        <v>8.8242995548572942E-2</v>
      </c>
      <c r="K56" s="18"/>
      <c r="L56" s="46">
        <f t="shared" si="5"/>
        <v>-1.638597562298949E-3</v>
      </c>
      <c r="M56" s="18"/>
    </row>
    <row r="57" spans="1:13" x14ac:dyDescent="0.25">
      <c r="A57" s="2" t="s">
        <v>7</v>
      </c>
      <c r="B57" s="2" t="s">
        <v>62</v>
      </c>
      <c r="C57" s="18"/>
      <c r="D57" s="6">
        <v>255.4</v>
      </c>
      <c r="E57" s="6">
        <v>23</v>
      </c>
      <c r="F57" s="17">
        <f t="shared" si="3"/>
        <v>9.0054815974941263E-2</v>
      </c>
      <c r="G57" s="18"/>
      <c r="H57" s="6">
        <v>262.89999999999998</v>
      </c>
      <c r="I57" s="31">
        <v>24.6</v>
      </c>
      <c r="J57" s="43">
        <f t="shared" si="4"/>
        <v>9.3571700266260951E-2</v>
      </c>
      <c r="K57" s="18"/>
      <c r="L57" s="46">
        <f t="shared" si="5"/>
        <v>3.5168842913196885E-3</v>
      </c>
      <c r="M57" s="18"/>
    </row>
    <row r="58" spans="1:13" x14ac:dyDescent="0.25">
      <c r="A58" s="2" t="s">
        <v>21</v>
      </c>
      <c r="B58" s="2" t="s">
        <v>28</v>
      </c>
      <c r="C58" s="18"/>
      <c r="D58" s="6">
        <v>243.91</v>
      </c>
      <c r="E58" s="6">
        <v>22.37</v>
      </c>
      <c r="F58" s="17">
        <f t="shared" si="3"/>
        <v>9.1714156861137305E-2</v>
      </c>
      <c r="G58" s="18"/>
      <c r="H58" s="6">
        <v>279.08999999999997</v>
      </c>
      <c r="I58" s="31">
        <v>25.92</v>
      </c>
      <c r="J58" s="43">
        <f t="shared" si="4"/>
        <v>9.2873266688165118E-2</v>
      </c>
      <c r="K58" s="18"/>
      <c r="L58" s="46">
        <f t="shared" si="5"/>
        <v>1.1591098270278127E-3</v>
      </c>
      <c r="M58" s="18"/>
    </row>
    <row r="59" spans="1:13" x14ac:dyDescent="0.25">
      <c r="A59" s="2" t="s">
        <v>10</v>
      </c>
      <c r="B59" s="2" t="s">
        <v>67</v>
      </c>
      <c r="C59" s="18"/>
      <c r="D59" s="6">
        <v>217.87</v>
      </c>
      <c r="E59" s="6">
        <v>20.05</v>
      </c>
      <c r="F59" s="17">
        <f t="shared" si="3"/>
        <v>9.202735576261073E-2</v>
      </c>
      <c r="G59" s="18"/>
      <c r="H59" s="6">
        <v>247.02</v>
      </c>
      <c r="I59" s="31">
        <v>20.89</v>
      </c>
      <c r="J59" s="43">
        <f t="shared" si="4"/>
        <v>8.4568051169945757E-2</v>
      </c>
      <c r="K59" s="18"/>
      <c r="L59" s="46">
        <f t="shared" si="5"/>
        <v>-7.4593045926649726E-3</v>
      </c>
      <c r="M59" s="18"/>
    </row>
    <row r="60" spans="1:13" x14ac:dyDescent="0.25">
      <c r="A60" s="2" t="s">
        <v>5</v>
      </c>
      <c r="B60" s="2" t="s">
        <v>100</v>
      </c>
      <c r="C60" s="18"/>
      <c r="D60" s="6">
        <v>389</v>
      </c>
      <c r="E60" s="6">
        <v>36</v>
      </c>
      <c r="F60" s="17">
        <f t="shared" si="3"/>
        <v>9.2544987146529561E-2</v>
      </c>
      <c r="G60" s="18"/>
      <c r="H60" s="6">
        <v>395</v>
      </c>
      <c r="I60" s="31">
        <v>35</v>
      </c>
      <c r="J60" s="43">
        <f t="shared" si="4"/>
        <v>8.8607594936708861E-2</v>
      </c>
      <c r="K60" s="18"/>
      <c r="L60" s="46">
        <f t="shared" si="5"/>
        <v>-3.9373922098207004E-3</v>
      </c>
      <c r="M60" s="18"/>
    </row>
    <row r="61" spans="1:13" x14ac:dyDescent="0.25">
      <c r="A61" s="2" t="s">
        <v>21</v>
      </c>
      <c r="B61" s="2" t="s">
        <v>116</v>
      </c>
      <c r="C61" s="18"/>
      <c r="D61" s="6">
        <v>178.83</v>
      </c>
      <c r="E61" s="6">
        <v>16.559999999999999</v>
      </c>
      <c r="F61" s="17">
        <f t="shared" si="3"/>
        <v>9.2601912430800182E-2</v>
      </c>
      <c r="G61" s="18"/>
      <c r="H61" s="6">
        <v>185.05</v>
      </c>
      <c r="I61" s="31">
        <v>16.43</v>
      </c>
      <c r="J61" s="43">
        <f t="shared" si="4"/>
        <v>8.8786814374493372E-2</v>
      </c>
      <c r="K61" s="18"/>
      <c r="L61" s="46">
        <f t="shared" si="5"/>
        <v>-3.8150980563068093E-3</v>
      </c>
      <c r="M61" s="18"/>
    </row>
    <row r="62" spans="1:13" x14ac:dyDescent="0.25">
      <c r="A62" s="2" t="s">
        <v>7</v>
      </c>
      <c r="B62" s="2" t="s">
        <v>80</v>
      </c>
      <c r="C62" s="18"/>
      <c r="D62" s="6">
        <v>286.488</v>
      </c>
      <c r="E62" s="6">
        <v>26.585999999999999</v>
      </c>
      <c r="F62" s="17">
        <f t="shared" si="3"/>
        <v>9.2799698416687601E-2</v>
      </c>
      <c r="G62" s="18"/>
      <c r="H62" s="6">
        <v>74.364999999999995</v>
      </c>
      <c r="I62" s="31">
        <v>7.3570000000000002</v>
      </c>
      <c r="J62" s="43">
        <f t="shared" si="4"/>
        <v>9.893094869898475E-2</v>
      </c>
      <c r="K62" s="18"/>
      <c r="L62" s="46">
        <f t="shared" si="5"/>
        <v>6.1312502822971487E-3</v>
      </c>
      <c r="M62" s="18"/>
    </row>
    <row r="63" spans="1:13" x14ac:dyDescent="0.25">
      <c r="A63" s="2" t="s">
        <v>10</v>
      </c>
      <c r="B63" s="2" t="s">
        <v>79</v>
      </c>
      <c r="C63" s="18"/>
      <c r="D63" s="6">
        <v>238.9</v>
      </c>
      <c r="E63" s="6">
        <v>22.5</v>
      </c>
      <c r="F63" s="17">
        <f t="shared" si="3"/>
        <v>9.4181665969024692E-2</v>
      </c>
      <c r="G63" s="18"/>
      <c r="H63" s="6">
        <v>271.2</v>
      </c>
      <c r="I63" s="31">
        <v>23.7</v>
      </c>
      <c r="J63" s="43">
        <f t="shared" si="4"/>
        <v>8.7389380530973448E-2</v>
      </c>
      <c r="K63" s="18"/>
      <c r="L63" s="46">
        <f t="shared" si="5"/>
        <v>-6.7922854380512432E-3</v>
      </c>
      <c r="M63" s="18"/>
    </row>
    <row r="64" spans="1:13" x14ac:dyDescent="0.25">
      <c r="A64" s="2" t="s">
        <v>5</v>
      </c>
      <c r="B64" s="2" t="s">
        <v>63</v>
      </c>
      <c r="C64" s="18"/>
      <c r="D64" s="13">
        <v>380</v>
      </c>
      <c r="E64" s="13">
        <v>36</v>
      </c>
      <c r="F64" s="17">
        <f t="shared" si="3"/>
        <v>9.4736842105263161E-2</v>
      </c>
      <c r="G64" s="18"/>
      <c r="H64" s="13">
        <v>386</v>
      </c>
      <c r="I64" s="38">
        <v>40</v>
      </c>
      <c r="J64" s="43">
        <f t="shared" si="4"/>
        <v>0.10362694300518134</v>
      </c>
      <c r="K64" s="18"/>
      <c r="L64" s="46">
        <f t="shared" si="5"/>
        <v>8.8901008999181796E-3</v>
      </c>
      <c r="M64" s="18"/>
    </row>
    <row r="65" spans="1:13" x14ac:dyDescent="0.25">
      <c r="A65" s="2" t="s">
        <v>5</v>
      </c>
      <c r="B65" s="2" t="s">
        <v>126</v>
      </c>
      <c r="C65" s="18"/>
      <c r="D65" s="6">
        <v>444.4</v>
      </c>
      <c r="E65" s="6">
        <v>42.2</v>
      </c>
      <c r="F65" s="17">
        <f t="shared" si="3"/>
        <v>9.4959495949594977E-2</v>
      </c>
      <c r="G65" s="18"/>
      <c r="H65" s="6">
        <v>448.7</v>
      </c>
      <c r="I65" s="31">
        <v>41.8</v>
      </c>
      <c r="J65" s="43">
        <f t="shared" si="4"/>
        <v>9.3158012034767104E-2</v>
      </c>
      <c r="K65" s="18"/>
      <c r="L65" s="46">
        <f t="shared" si="5"/>
        <v>-1.8014839148278727E-3</v>
      </c>
      <c r="M65" s="18"/>
    </row>
    <row r="66" spans="1:13" x14ac:dyDescent="0.25">
      <c r="A66" s="2" t="s">
        <v>18</v>
      </c>
      <c r="B66" s="2" t="s">
        <v>58</v>
      </c>
      <c r="C66" s="18"/>
      <c r="D66" s="13">
        <v>228.5</v>
      </c>
      <c r="E66" s="13">
        <v>21.7</v>
      </c>
      <c r="F66" s="17">
        <f t="shared" si="3"/>
        <v>9.4967177242888404E-2</v>
      </c>
      <c r="G66" s="18"/>
      <c r="H66" s="8">
        <v>234.2</v>
      </c>
      <c r="I66" s="33">
        <v>22.2</v>
      </c>
      <c r="J66" s="43">
        <f t="shared" si="4"/>
        <v>9.479077711357814E-2</v>
      </c>
      <c r="K66" s="18"/>
      <c r="L66" s="46">
        <f t="shared" si="5"/>
        <v>-1.7640012931026405E-4</v>
      </c>
      <c r="M66" s="18"/>
    </row>
    <row r="67" spans="1:13" x14ac:dyDescent="0.25">
      <c r="A67" s="2" t="s">
        <v>21</v>
      </c>
      <c r="B67" s="2" t="s">
        <v>75</v>
      </c>
      <c r="C67" s="18"/>
      <c r="D67" s="6">
        <v>840</v>
      </c>
      <c r="E67" s="6">
        <v>80</v>
      </c>
      <c r="F67" s="17">
        <f t="shared" si="3"/>
        <v>9.5238095238095233E-2</v>
      </c>
      <c r="G67" s="18"/>
      <c r="H67" s="6">
        <v>848</v>
      </c>
      <c r="I67" s="31">
        <v>89</v>
      </c>
      <c r="J67" s="43">
        <f t="shared" si="4"/>
        <v>0.10495283018867925</v>
      </c>
      <c r="K67" s="18"/>
      <c r="L67" s="46">
        <f t="shared" si="5"/>
        <v>9.7147349505840169E-3</v>
      </c>
      <c r="M67" s="18"/>
    </row>
    <row r="68" spans="1:13" x14ac:dyDescent="0.25">
      <c r="A68" s="2" t="s">
        <v>5</v>
      </c>
      <c r="B68" s="2" t="s">
        <v>86</v>
      </c>
      <c r="C68" s="18"/>
      <c r="D68" s="6">
        <v>222.3</v>
      </c>
      <c r="E68" s="6">
        <v>21.2</v>
      </c>
      <c r="F68" s="17">
        <f t="shared" si="3"/>
        <v>9.5366621682411154E-2</v>
      </c>
      <c r="G68" s="18"/>
      <c r="H68" s="6">
        <v>224.5</v>
      </c>
      <c r="I68" s="31">
        <v>22.8</v>
      </c>
      <c r="J68" s="43">
        <f t="shared" si="4"/>
        <v>0.10155902004454344</v>
      </c>
      <c r="K68" s="18"/>
      <c r="L68" s="46">
        <f t="shared" si="5"/>
        <v>6.1923983621322842E-3</v>
      </c>
      <c r="M68" s="18"/>
    </row>
    <row r="69" spans="1:13" x14ac:dyDescent="0.25">
      <c r="A69" s="2" t="s">
        <v>10</v>
      </c>
      <c r="B69" s="2" t="s">
        <v>123</v>
      </c>
      <c r="C69" s="18"/>
      <c r="D69" s="6">
        <v>239.4</v>
      </c>
      <c r="E69" s="6">
        <v>23.3</v>
      </c>
      <c r="F69" s="17">
        <f t="shared" si="3"/>
        <v>9.73266499582289E-2</v>
      </c>
      <c r="G69" s="18"/>
      <c r="H69" s="6">
        <v>265.89999999999998</v>
      </c>
      <c r="I69" s="31">
        <v>25</v>
      </c>
      <c r="J69" s="43">
        <f t="shared" si="4"/>
        <v>9.4020308386611517E-2</v>
      </c>
      <c r="K69" s="18"/>
      <c r="L69" s="46">
        <f t="shared" si="5"/>
        <v>-3.3063415716173827E-3</v>
      </c>
      <c r="M69" s="18"/>
    </row>
    <row r="70" spans="1:13" x14ac:dyDescent="0.25">
      <c r="A70" s="2" t="s">
        <v>14</v>
      </c>
      <c r="B70" s="2" t="s">
        <v>49</v>
      </c>
      <c r="C70" s="18"/>
      <c r="D70" s="6">
        <v>351.4</v>
      </c>
      <c r="E70" s="6">
        <v>34.299999999999997</v>
      </c>
      <c r="F70" s="17">
        <f t="shared" ref="F70:F101" si="6">E70/D70</f>
        <v>9.7609561752988044E-2</v>
      </c>
      <c r="G70" s="18"/>
      <c r="H70" s="6">
        <v>353.6</v>
      </c>
      <c r="I70" s="31">
        <v>34.9</v>
      </c>
      <c r="J70" s="43">
        <f t="shared" ref="J70:J101" si="7">I70/H70</f>
        <v>9.8699095022624431E-2</v>
      </c>
      <c r="K70" s="18"/>
      <c r="L70" s="46">
        <f t="shared" ref="L70:L101" si="8">J70-F70</f>
        <v>1.0895332696363863E-3</v>
      </c>
      <c r="M70" s="18"/>
    </row>
    <row r="71" spans="1:13" x14ac:dyDescent="0.25">
      <c r="A71" s="2" t="s">
        <v>10</v>
      </c>
      <c r="B71" s="2" t="s">
        <v>84</v>
      </c>
      <c r="C71" s="18"/>
      <c r="D71" s="13">
        <v>471.334</v>
      </c>
      <c r="E71" s="13">
        <v>46.11</v>
      </c>
      <c r="F71" s="17">
        <f t="shared" si="6"/>
        <v>9.7828715942410258E-2</v>
      </c>
      <c r="G71" s="18"/>
      <c r="H71" s="13">
        <v>476.113</v>
      </c>
      <c r="I71" s="38">
        <v>47.235999999999997</v>
      </c>
      <c r="J71" s="43">
        <f t="shared" si="7"/>
        <v>9.9211741750382776E-2</v>
      </c>
      <c r="K71" s="18"/>
      <c r="L71" s="46">
        <f t="shared" si="8"/>
        <v>1.3830258079725183E-3</v>
      </c>
      <c r="M71" s="18"/>
    </row>
    <row r="72" spans="1:13" x14ac:dyDescent="0.25">
      <c r="A72" s="2" t="s">
        <v>5</v>
      </c>
      <c r="B72" s="2" t="s">
        <v>6</v>
      </c>
      <c r="C72" s="18"/>
      <c r="D72" s="6">
        <v>201.9</v>
      </c>
      <c r="E72" s="6">
        <v>19.8</v>
      </c>
      <c r="F72" s="17">
        <f t="shared" si="6"/>
        <v>9.8068350668647844E-2</v>
      </c>
      <c r="G72" s="18"/>
      <c r="H72" s="5">
        <v>207.2</v>
      </c>
      <c r="I72" s="30">
        <v>20.2</v>
      </c>
      <c r="J72" s="43">
        <f t="shared" si="7"/>
        <v>9.749034749034749E-2</v>
      </c>
      <c r="K72" s="18"/>
      <c r="L72" s="46">
        <f t="shared" si="8"/>
        <v>-5.7800317830035419E-4</v>
      </c>
      <c r="M72" s="18"/>
    </row>
    <row r="73" spans="1:13" x14ac:dyDescent="0.25">
      <c r="A73" s="2" t="s">
        <v>15</v>
      </c>
      <c r="B73" s="2" t="s">
        <v>74</v>
      </c>
      <c r="C73" s="18"/>
      <c r="D73" s="6">
        <v>307.3</v>
      </c>
      <c r="E73" s="6">
        <v>30.2</v>
      </c>
      <c r="F73" s="17">
        <f t="shared" si="6"/>
        <v>9.8275301008786203E-2</v>
      </c>
      <c r="G73" s="18"/>
      <c r="H73" s="6">
        <v>313.5</v>
      </c>
      <c r="I73" s="31">
        <v>30.4</v>
      </c>
      <c r="J73" s="43">
        <f t="shared" si="7"/>
        <v>9.696969696969697E-2</v>
      </c>
      <c r="K73" s="18"/>
      <c r="L73" s="46">
        <f t="shared" si="8"/>
        <v>-1.3056040390892337E-3</v>
      </c>
      <c r="M73" s="18"/>
    </row>
    <row r="74" spans="1:13" x14ac:dyDescent="0.25">
      <c r="A74" s="2" t="s">
        <v>15</v>
      </c>
      <c r="B74" s="2" t="s">
        <v>81</v>
      </c>
      <c r="C74" s="18"/>
      <c r="D74" s="6">
        <v>730.42</v>
      </c>
      <c r="E74" s="6">
        <v>71.89</v>
      </c>
      <c r="F74" s="17">
        <f t="shared" si="6"/>
        <v>9.8422825223843824E-2</v>
      </c>
      <c r="G74" s="18"/>
      <c r="H74" s="6">
        <v>772.23</v>
      </c>
      <c r="I74" s="31">
        <v>75.86</v>
      </c>
      <c r="J74" s="43">
        <f t="shared" si="7"/>
        <v>9.8234981805938648E-2</v>
      </c>
      <c r="K74" s="18"/>
      <c r="L74" s="46">
        <f t="shared" si="8"/>
        <v>-1.8784341790517578E-4</v>
      </c>
      <c r="M74" s="18"/>
    </row>
    <row r="75" spans="1:13" x14ac:dyDescent="0.25">
      <c r="A75" s="2" t="s">
        <v>5</v>
      </c>
      <c r="B75" s="2" t="s">
        <v>55</v>
      </c>
      <c r="C75" s="18"/>
      <c r="D75" s="6">
        <v>186.8</v>
      </c>
      <c r="E75" s="6">
        <v>18.399999999999999</v>
      </c>
      <c r="F75" s="17">
        <f t="shared" si="6"/>
        <v>9.8501070663811544E-2</v>
      </c>
      <c r="G75" s="18"/>
      <c r="H75" s="6">
        <v>189.5</v>
      </c>
      <c r="I75" s="31">
        <v>18.5</v>
      </c>
      <c r="J75" s="43">
        <f t="shared" si="7"/>
        <v>9.7625329815303433E-2</v>
      </c>
      <c r="K75" s="18"/>
      <c r="L75" s="46">
        <f t="shared" si="8"/>
        <v>-8.7574084850811085E-4</v>
      </c>
      <c r="M75" s="18"/>
    </row>
    <row r="76" spans="1:13" x14ac:dyDescent="0.25">
      <c r="A76" s="2" t="s">
        <v>15</v>
      </c>
      <c r="B76" s="2" t="s">
        <v>115</v>
      </c>
      <c r="C76" s="18"/>
      <c r="D76" s="13">
        <v>725.7</v>
      </c>
      <c r="E76" s="13">
        <v>72.599999999999994</v>
      </c>
      <c r="F76" s="17">
        <f t="shared" si="6"/>
        <v>0.1000413393964448</v>
      </c>
      <c r="G76" s="18"/>
      <c r="H76" s="8">
        <v>746.1</v>
      </c>
      <c r="I76" s="33">
        <v>73.8</v>
      </c>
      <c r="J76" s="43">
        <f t="shared" si="7"/>
        <v>9.8914354644149577E-2</v>
      </c>
      <c r="K76" s="18"/>
      <c r="L76" s="46">
        <f t="shared" si="8"/>
        <v>-1.1269847522952237E-3</v>
      </c>
      <c r="M76" s="18"/>
    </row>
    <row r="77" spans="1:13" x14ac:dyDescent="0.25">
      <c r="A77" s="2" t="s">
        <v>10</v>
      </c>
      <c r="B77" s="2" t="s">
        <v>27</v>
      </c>
      <c r="C77" s="18"/>
      <c r="D77" s="6">
        <v>414.13299999999998</v>
      </c>
      <c r="E77" s="6">
        <v>41.66</v>
      </c>
      <c r="F77" s="17">
        <f t="shared" si="6"/>
        <v>0.1005957023468306</v>
      </c>
      <c r="G77" s="18"/>
      <c r="H77" s="6">
        <v>429.08199999999999</v>
      </c>
      <c r="I77" s="6">
        <v>42.62</v>
      </c>
      <c r="J77" s="43">
        <f t="shared" si="7"/>
        <v>9.9328333512009356E-2</v>
      </c>
      <c r="K77" s="18"/>
      <c r="L77" s="46">
        <f t="shared" si="8"/>
        <v>-1.2673688348212447E-3</v>
      </c>
      <c r="M77" s="18"/>
    </row>
    <row r="78" spans="1:13" x14ac:dyDescent="0.25">
      <c r="A78" s="2" t="s">
        <v>16</v>
      </c>
      <c r="B78" s="2" t="s">
        <v>48</v>
      </c>
      <c r="C78" s="18"/>
      <c r="D78" s="6">
        <v>802.3</v>
      </c>
      <c r="E78" s="6">
        <v>80.8</v>
      </c>
      <c r="F78" s="17">
        <f t="shared" si="6"/>
        <v>0.10071045743487474</v>
      </c>
      <c r="G78" s="18"/>
      <c r="H78" s="6">
        <v>824.1</v>
      </c>
      <c r="I78" s="31">
        <v>82.7</v>
      </c>
      <c r="J78" s="43">
        <f t="shared" si="7"/>
        <v>0.10035189904137848</v>
      </c>
      <c r="K78" s="18"/>
      <c r="L78" s="46">
        <f t="shared" si="8"/>
        <v>-3.5855839349625829E-4</v>
      </c>
      <c r="M78" s="18"/>
    </row>
    <row r="79" spans="1:13" x14ac:dyDescent="0.25">
      <c r="A79" s="2" t="s">
        <v>7</v>
      </c>
      <c r="B79" s="2" t="s">
        <v>32</v>
      </c>
      <c r="C79" s="18"/>
      <c r="D79" s="6">
        <v>253.4</v>
      </c>
      <c r="E79" s="6">
        <v>25.6</v>
      </c>
      <c r="F79" s="17">
        <f t="shared" si="6"/>
        <v>0.10102604577742699</v>
      </c>
      <c r="G79" s="18"/>
      <c r="H79" s="6">
        <v>289.95</v>
      </c>
      <c r="I79" s="31">
        <v>27.07</v>
      </c>
      <c r="J79" s="17">
        <f t="shared" si="7"/>
        <v>9.3360924297292647E-2</v>
      </c>
      <c r="K79" s="18"/>
      <c r="L79" s="49">
        <f t="shared" si="8"/>
        <v>-7.6651214801343459E-3</v>
      </c>
      <c r="M79" s="18"/>
    </row>
    <row r="80" spans="1:13" x14ac:dyDescent="0.25">
      <c r="A80" s="2" t="s">
        <v>10</v>
      </c>
      <c r="B80" s="2" t="s">
        <v>17</v>
      </c>
      <c r="C80" s="18"/>
      <c r="D80" s="6">
        <v>287.12</v>
      </c>
      <c r="E80" s="6">
        <v>29.068000000000001</v>
      </c>
      <c r="F80" s="17">
        <f t="shared" si="6"/>
        <v>0.10123989969350794</v>
      </c>
      <c r="G80" s="18"/>
      <c r="H80" s="6">
        <v>298.52</v>
      </c>
      <c r="I80" s="31">
        <v>30.183</v>
      </c>
      <c r="J80" s="43">
        <f t="shared" si="7"/>
        <v>0.10110880343025594</v>
      </c>
      <c r="K80" s="18"/>
      <c r="L80" s="46">
        <f t="shared" si="8"/>
        <v>-1.3109626325200074E-4</v>
      </c>
      <c r="M80" s="18"/>
    </row>
    <row r="81" spans="1:14" x14ac:dyDescent="0.25">
      <c r="A81" s="2" t="s">
        <v>21</v>
      </c>
      <c r="B81" s="2" t="s">
        <v>60</v>
      </c>
      <c r="C81" s="18"/>
      <c r="D81" s="12">
        <v>304</v>
      </c>
      <c r="E81" s="12">
        <v>31</v>
      </c>
      <c r="F81" s="17">
        <f t="shared" si="6"/>
        <v>0.10197368421052631</v>
      </c>
      <c r="G81" s="18"/>
      <c r="H81" s="14">
        <v>83</v>
      </c>
      <c r="I81" s="39">
        <v>8</v>
      </c>
      <c r="J81" s="43">
        <f t="shared" si="7"/>
        <v>9.6385542168674704E-2</v>
      </c>
      <c r="K81" s="18"/>
      <c r="L81" s="46">
        <f t="shared" si="8"/>
        <v>-5.5881420418516098E-3</v>
      </c>
      <c r="M81" s="18"/>
    </row>
    <row r="82" spans="1:14" x14ac:dyDescent="0.25">
      <c r="A82" s="2" t="s">
        <v>7</v>
      </c>
      <c r="B82" s="2" t="s">
        <v>140</v>
      </c>
      <c r="C82" s="18"/>
      <c r="D82" s="6">
        <v>171</v>
      </c>
      <c r="E82" s="6">
        <v>17.5</v>
      </c>
      <c r="F82" s="17">
        <f t="shared" si="6"/>
        <v>0.1023391812865497</v>
      </c>
      <c r="G82" s="18"/>
      <c r="H82" s="6">
        <v>190.2</v>
      </c>
      <c r="I82" s="31">
        <v>18.2</v>
      </c>
      <c r="J82" s="43">
        <f t="shared" si="7"/>
        <v>9.5688748685594113E-2</v>
      </c>
      <c r="K82" s="18"/>
      <c r="L82" s="46">
        <f t="shared" si="8"/>
        <v>-6.6504326009555886E-3</v>
      </c>
      <c r="M82" s="18"/>
    </row>
    <row r="83" spans="1:14" x14ac:dyDescent="0.25">
      <c r="A83" s="2" t="s">
        <v>10</v>
      </c>
      <c r="B83" s="2" t="s">
        <v>11</v>
      </c>
      <c r="C83" s="18"/>
      <c r="D83" s="7">
        <v>289.10000000000002</v>
      </c>
      <c r="E83" s="7">
        <v>29.6</v>
      </c>
      <c r="F83" s="17">
        <f t="shared" si="6"/>
        <v>0.10238671739882393</v>
      </c>
      <c r="G83" s="18"/>
      <c r="H83" s="7">
        <v>295.89999999999998</v>
      </c>
      <c r="I83" s="32">
        <v>30.3</v>
      </c>
      <c r="J83" s="43">
        <f t="shared" si="7"/>
        <v>0.10239945927678271</v>
      </c>
      <c r="K83" s="18"/>
      <c r="L83" s="46">
        <f t="shared" si="8"/>
        <v>1.2741877958771797E-5</v>
      </c>
      <c r="M83" s="18"/>
    </row>
    <row r="84" spans="1:14" x14ac:dyDescent="0.25">
      <c r="A84" s="2" t="s">
        <v>7</v>
      </c>
      <c r="B84" s="2" t="s">
        <v>98</v>
      </c>
      <c r="C84" s="18"/>
      <c r="D84" s="6">
        <v>296.39999999999998</v>
      </c>
      <c r="E84" s="6">
        <v>31</v>
      </c>
      <c r="F84" s="17">
        <f t="shared" si="6"/>
        <v>0.10458839406207827</v>
      </c>
      <c r="G84" s="18"/>
      <c r="H84" s="6">
        <v>301.39999999999998</v>
      </c>
      <c r="I84" s="31">
        <v>31.6</v>
      </c>
      <c r="J84" s="17">
        <f t="shared" si="7"/>
        <v>0.10484406104844063</v>
      </c>
      <c r="K84" s="18"/>
      <c r="L84" s="49">
        <f t="shared" si="8"/>
        <v>2.5566698636235452E-4</v>
      </c>
      <c r="M84" s="18"/>
    </row>
    <row r="85" spans="1:14" x14ac:dyDescent="0.25">
      <c r="A85" s="2" t="s">
        <v>5</v>
      </c>
      <c r="B85" s="2" t="s">
        <v>88</v>
      </c>
      <c r="C85" s="18"/>
      <c r="D85" s="13">
        <v>239</v>
      </c>
      <c r="E85" s="13">
        <v>25</v>
      </c>
      <c r="F85" s="17">
        <f t="shared" si="6"/>
        <v>0.10460251046025104</v>
      </c>
      <c r="G85" s="18"/>
      <c r="H85" s="8">
        <v>243</v>
      </c>
      <c r="I85" s="33">
        <v>22</v>
      </c>
      <c r="J85" s="43">
        <f t="shared" si="7"/>
        <v>9.0534979423868317E-2</v>
      </c>
      <c r="K85" s="18"/>
      <c r="L85" s="46">
        <f t="shared" si="8"/>
        <v>-1.4067531036382724E-2</v>
      </c>
      <c r="M85" s="18"/>
    </row>
    <row r="86" spans="1:14" x14ac:dyDescent="0.25">
      <c r="A86" s="2" t="s">
        <v>7</v>
      </c>
      <c r="B86" s="2" t="s">
        <v>85</v>
      </c>
      <c r="C86" s="18"/>
      <c r="D86" s="6">
        <v>122.3</v>
      </c>
      <c r="E86" s="6">
        <v>12.9</v>
      </c>
      <c r="F86" s="17">
        <f t="shared" si="6"/>
        <v>0.10547833197056419</v>
      </c>
      <c r="G86" s="18"/>
      <c r="H86" s="6">
        <v>139.6</v>
      </c>
      <c r="I86" s="31">
        <v>13</v>
      </c>
      <c r="J86" s="43">
        <f t="shared" si="7"/>
        <v>9.3123209169054449E-2</v>
      </c>
      <c r="K86" s="18"/>
      <c r="L86" s="46">
        <f t="shared" si="8"/>
        <v>-1.2355122801509744E-2</v>
      </c>
      <c r="M86" s="18"/>
    </row>
    <row r="87" spans="1:14" x14ac:dyDescent="0.25">
      <c r="A87" s="2" t="s">
        <v>14</v>
      </c>
      <c r="B87" s="2" t="s">
        <v>59</v>
      </c>
      <c r="C87" s="18"/>
      <c r="D87" s="6">
        <v>711</v>
      </c>
      <c r="E87" s="6">
        <v>75</v>
      </c>
      <c r="F87" s="17">
        <f t="shared" si="6"/>
        <v>0.10548523206751055</v>
      </c>
      <c r="G87" s="18"/>
      <c r="H87" s="6">
        <v>747</v>
      </c>
      <c r="I87" s="31">
        <v>82</v>
      </c>
      <c r="J87" s="43">
        <f t="shared" si="7"/>
        <v>0.10977242302543508</v>
      </c>
      <c r="K87" s="18"/>
      <c r="L87" s="46">
        <f t="shared" si="8"/>
        <v>4.2871909579245276E-3</v>
      </c>
      <c r="M87" s="18"/>
    </row>
    <row r="88" spans="1:14" x14ac:dyDescent="0.25">
      <c r="A88" s="2" t="s">
        <v>21</v>
      </c>
      <c r="B88" s="2" t="s">
        <v>96</v>
      </c>
      <c r="C88" s="18"/>
      <c r="D88" s="6">
        <v>360.4</v>
      </c>
      <c r="E88" s="6">
        <v>38.1</v>
      </c>
      <c r="F88" s="17">
        <f t="shared" si="6"/>
        <v>0.10571587125416206</v>
      </c>
      <c r="G88" s="18"/>
      <c r="H88" s="6">
        <v>374</v>
      </c>
      <c r="I88" s="31">
        <v>39.1</v>
      </c>
      <c r="J88" s="43">
        <f t="shared" si="7"/>
        <v>0.10454545454545455</v>
      </c>
      <c r="K88" s="18"/>
      <c r="L88" s="46">
        <f t="shared" si="8"/>
        <v>-1.1704167087075029E-3</v>
      </c>
      <c r="M88" s="18"/>
    </row>
    <row r="89" spans="1:14" x14ac:dyDescent="0.25">
      <c r="A89" s="2" t="s">
        <v>18</v>
      </c>
      <c r="B89" s="2" t="s">
        <v>103</v>
      </c>
      <c r="C89" s="18"/>
      <c r="D89" s="6">
        <v>290.5</v>
      </c>
      <c r="E89" s="6">
        <v>30.78</v>
      </c>
      <c r="F89" s="17">
        <f t="shared" si="6"/>
        <v>0.10595524956970741</v>
      </c>
      <c r="G89" s="18"/>
      <c r="H89" s="6">
        <v>293.94</v>
      </c>
      <c r="I89" s="31">
        <v>30.36</v>
      </c>
      <c r="J89" s="43">
        <f t="shared" si="7"/>
        <v>0.10328638497652583</v>
      </c>
      <c r="K89" s="18"/>
      <c r="L89" s="46">
        <f t="shared" si="8"/>
        <v>-2.6688645931815802E-3</v>
      </c>
      <c r="M89" s="18"/>
    </row>
    <row r="90" spans="1:14" x14ac:dyDescent="0.25">
      <c r="A90" s="2" t="s">
        <v>7</v>
      </c>
      <c r="B90" s="2" t="s">
        <v>114</v>
      </c>
      <c r="C90" s="18"/>
      <c r="D90" s="13">
        <v>309</v>
      </c>
      <c r="E90" s="13">
        <v>33</v>
      </c>
      <c r="F90" s="17">
        <f t="shared" si="6"/>
        <v>0.10679611650485436</v>
      </c>
      <c r="G90" s="18"/>
      <c r="H90" s="8">
        <v>357</v>
      </c>
      <c r="I90" s="33">
        <v>35</v>
      </c>
      <c r="J90" s="43">
        <f t="shared" si="7"/>
        <v>9.8039215686274508E-2</v>
      </c>
      <c r="K90" s="18"/>
      <c r="L90" s="46">
        <f t="shared" si="8"/>
        <v>-8.7569008185798547E-3</v>
      </c>
      <c r="M90" s="18"/>
    </row>
    <row r="91" spans="1:14" x14ac:dyDescent="0.25">
      <c r="A91" s="2" t="s">
        <v>18</v>
      </c>
      <c r="B91" s="2" t="s">
        <v>113</v>
      </c>
      <c r="C91" s="18"/>
      <c r="D91" s="6">
        <v>355.89</v>
      </c>
      <c r="E91" s="6">
        <v>38.08</v>
      </c>
      <c r="F91" s="17">
        <f t="shared" si="6"/>
        <v>0.106999353732895</v>
      </c>
      <c r="G91" s="18"/>
      <c r="H91" s="6">
        <v>362.6</v>
      </c>
      <c r="I91" s="31">
        <v>38.47</v>
      </c>
      <c r="J91" s="43">
        <f t="shared" si="7"/>
        <v>0.10609487038058465</v>
      </c>
      <c r="K91" s="18"/>
      <c r="L91" s="46">
        <f t="shared" si="8"/>
        <v>-9.0448335231034516E-4</v>
      </c>
      <c r="M91" s="18"/>
    </row>
    <row r="92" spans="1:14" x14ac:dyDescent="0.25">
      <c r="A92" s="2" t="s">
        <v>16</v>
      </c>
      <c r="B92" s="2" t="s">
        <v>66</v>
      </c>
      <c r="C92" s="18"/>
      <c r="D92" s="6">
        <v>749.51</v>
      </c>
      <c r="E92" s="6">
        <v>80.25</v>
      </c>
      <c r="F92" s="17">
        <f t="shared" si="6"/>
        <v>0.10706995236888101</v>
      </c>
      <c r="G92" s="18"/>
      <c r="H92" s="6">
        <v>764.42</v>
      </c>
      <c r="I92" s="31">
        <v>80.3</v>
      </c>
      <c r="J92" s="43">
        <f t="shared" si="7"/>
        <v>0.10504696371104891</v>
      </c>
      <c r="K92" s="18"/>
      <c r="L92" s="46">
        <f t="shared" si="8"/>
        <v>-2.0229886578320977E-3</v>
      </c>
      <c r="M92" s="18"/>
    </row>
    <row r="93" spans="1:14" x14ac:dyDescent="0.25">
      <c r="A93" s="2" t="s">
        <v>21</v>
      </c>
      <c r="B93" s="2" t="s">
        <v>132</v>
      </c>
      <c r="C93" s="18"/>
      <c r="D93" s="6">
        <v>262.2</v>
      </c>
      <c r="E93" s="6">
        <v>28.1</v>
      </c>
      <c r="F93" s="17">
        <f t="shared" si="6"/>
        <v>0.10717009916094586</v>
      </c>
      <c r="G93" s="18"/>
      <c r="H93" s="6">
        <v>272.5</v>
      </c>
      <c r="I93" s="31">
        <v>29.4</v>
      </c>
      <c r="J93" s="43">
        <f t="shared" si="7"/>
        <v>0.10788990825688073</v>
      </c>
      <c r="K93" s="18"/>
      <c r="L93" s="46">
        <f t="shared" si="8"/>
        <v>7.1980909593487297E-4</v>
      </c>
      <c r="M93" s="18"/>
    </row>
    <row r="94" spans="1:14" x14ac:dyDescent="0.25">
      <c r="A94" s="2" t="s">
        <v>5</v>
      </c>
      <c r="B94" s="2" t="s">
        <v>102</v>
      </c>
      <c r="C94" s="18"/>
      <c r="D94" s="6">
        <v>737</v>
      </c>
      <c r="E94" s="6">
        <v>79</v>
      </c>
      <c r="F94" s="17">
        <f t="shared" si="6"/>
        <v>0.10719131614654002</v>
      </c>
      <c r="G94" s="18"/>
      <c r="H94" s="5">
        <v>828</v>
      </c>
      <c r="I94" s="30">
        <v>79</v>
      </c>
      <c r="J94" s="43">
        <f t="shared" si="7"/>
        <v>9.5410628019323665E-2</v>
      </c>
      <c r="K94" s="18"/>
      <c r="L94" s="46">
        <f t="shared" si="8"/>
        <v>-1.178068812721636E-2</v>
      </c>
      <c r="M94" s="18"/>
    </row>
    <row r="95" spans="1:14" x14ac:dyDescent="0.25">
      <c r="A95" s="2" t="s">
        <v>21</v>
      </c>
      <c r="B95" s="2" t="s">
        <v>51</v>
      </c>
      <c r="C95" s="18"/>
      <c r="D95" s="12">
        <v>290.2</v>
      </c>
      <c r="E95" s="12">
        <v>31.2</v>
      </c>
      <c r="F95" s="17">
        <f t="shared" si="6"/>
        <v>0.10751206064782909</v>
      </c>
      <c r="G95" s="18"/>
      <c r="H95" s="12">
        <v>296.89999999999998</v>
      </c>
      <c r="I95" s="37">
        <v>31.7</v>
      </c>
      <c r="J95" s="43">
        <f t="shared" si="7"/>
        <v>0.10676995621421355</v>
      </c>
      <c r="K95" s="18"/>
      <c r="L95" s="46">
        <f t="shared" si="8"/>
        <v>-7.4210443361553968E-4</v>
      </c>
      <c r="M95" s="18"/>
    </row>
    <row r="96" spans="1:14" s="57" customFormat="1" x14ac:dyDescent="0.25">
      <c r="A96" s="2" t="s">
        <v>14</v>
      </c>
      <c r="B96" s="2" t="s">
        <v>64</v>
      </c>
      <c r="C96" s="18"/>
      <c r="D96" s="6">
        <v>449.82</v>
      </c>
      <c r="E96" s="6">
        <v>48.49</v>
      </c>
      <c r="F96" s="17">
        <f t="shared" si="6"/>
        <v>0.10779867502556578</v>
      </c>
      <c r="G96" s="18"/>
      <c r="H96" s="6">
        <v>470.89</v>
      </c>
      <c r="I96" s="31">
        <v>49.9</v>
      </c>
      <c r="J96" s="43">
        <f t="shared" si="7"/>
        <v>0.10596954702796832</v>
      </c>
      <c r="K96" s="18"/>
      <c r="L96" s="46">
        <f t="shared" si="8"/>
        <v>-1.8291279975974628E-3</v>
      </c>
      <c r="M96" s="18"/>
      <c r="N96"/>
    </row>
    <row r="97" spans="1:14" s="57" customFormat="1" x14ac:dyDescent="0.25">
      <c r="A97" s="2" t="s">
        <v>21</v>
      </c>
      <c r="B97" s="2" t="s">
        <v>39</v>
      </c>
      <c r="C97" s="18"/>
      <c r="D97" s="6">
        <v>728.89</v>
      </c>
      <c r="E97" s="6">
        <v>78.739999999999995</v>
      </c>
      <c r="F97" s="17">
        <f t="shared" si="6"/>
        <v>0.10802727434866714</v>
      </c>
      <c r="G97" s="18"/>
      <c r="H97" s="6">
        <v>745</v>
      </c>
      <c r="I97" s="31">
        <v>82.67</v>
      </c>
      <c r="J97" s="43">
        <f t="shared" si="7"/>
        <v>0.11096644295302013</v>
      </c>
      <c r="K97" s="18"/>
      <c r="L97" s="46">
        <f t="shared" si="8"/>
        <v>2.9391686043529902E-3</v>
      </c>
      <c r="M97" s="18"/>
      <c r="N97"/>
    </row>
    <row r="98" spans="1:14" s="57" customFormat="1" x14ac:dyDescent="0.25">
      <c r="A98" s="2" t="s">
        <v>21</v>
      </c>
      <c r="B98" s="2" t="s">
        <v>35</v>
      </c>
      <c r="C98" s="18"/>
      <c r="D98" s="12">
        <v>253.2</v>
      </c>
      <c r="E98" s="12">
        <v>27.5</v>
      </c>
      <c r="F98" s="17">
        <f t="shared" si="6"/>
        <v>0.10860979462875198</v>
      </c>
      <c r="G98" s="18"/>
      <c r="H98" s="12">
        <v>259.60000000000002</v>
      </c>
      <c r="I98" s="37">
        <v>28.1</v>
      </c>
      <c r="J98" s="43">
        <f t="shared" si="7"/>
        <v>0.10824345146379044</v>
      </c>
      <c r="K98" s="18"/>
      <c r="L98" s="46">
        <f t="shared" si="8"/>
        <v>-3.6634316496153563E-4</v>
      </c>
      <c r="M98" s="18"/>
      <c r="N98"/>
    </row>
    <row r="99" spans="1:14" s="57" customFormat="1" x14ac:dyDescent="0.25">
      <c r="A99" s="2" t="s">
        <v>15</v>
      </c>
      <c r="B99" s="2" t="s">
        <v>71</v>
      </c>
      <c r="C99" s="18"/>
      <c r="D99" s="6">
        <v>471.5</v>
      </c>
      <c r="E99" s="6">
        <v>51.7</v>
      </c>
      <c r="F99" s="17">
        <f t="shared" si="6"/>
        <v>0.10965005302226936</v>
      </c>
      <c r="G99" s="18"/>
      <c r="H99" s="6">
        <v>485.6</v>
      </c>
      <c r="I99" s="31">
        <v>55</v>
      </c>
      <c r="J99" s="43">
        <f t="shared" si="7"/>
        <v>0.11326194398682042</v>
      </c>
      <c r="K99" s="18"/>
      <c r="L99" s="46">
        <f t="shared" si="8"/>
        <v>3.6118909645510566E-3</v>
      </c>
      <c r="M99" s="18"/>
      <c r="N99"/>
    </row>
    <row r="100" spans="1:14" s="57" customFormat="1" x14ac:dyDescent="0.25">
      <c r="A100" s="2" t="s">
        <v>18</v>
      </c>
      <c r="B100" s="2" t="s">
        <v>133</v>
      </c>
      <c r="C100" s="18"/>
      <c r="D100" s="6">
        <v>237.2</v>
      </c>
      <c r="E100" s="6">
        <v>26.3</v>
      </c>
      <c r="F100" s="17">
        <f t="shared" si="6"/>
        <v>0.11087689713322092</v>
      </c>
      <c r="G100" s="18"/>
      <c r="H100" s="6">
        <v>241.7</v>
      </c>
      <c r="I100" s="31">
        <v>25.7</v>
      </c>
      <c r="J100" s="43">
        <f t="shared" si="7"/>
        <v>0.1063301613570542</v>
      </c>
      <c r="K100" s="18"/>
      <c r="L100" s="46">
        <f t="shared" si="8"/>
        <v>-4.5467357761667243E-3</v>
      </c>
      <c r="M100" s="18"/>
      <c r="N100"/>
    </row>
    <row r="101" spans="1:14" s="57" customFormat="1" x14ac:dyDescent="0.25">
      <c r="A101" s="2" t="s">
        <v>7</v>
      </c>
      <c r="B101" s="2" t="s">
        <v>83</v>
      </c>
      <c r="C101" s="18"/>
      <c r="D101" s="6">
        <v>129.69999999999999</v>
      </c>
      <c r="E101" s="6">
        <v>14.5</v>
      </c>
      <c r="F101" s="17">
        <f t="shared" si="6"/>
        <v>0.11179645335389361</v>
      </c>
      <c r="G101" s="18"/>
      <c r="H101" s="6">
        <v>145</v>
      </c>
      <c r="I101" s="31">
        <v>15.1</v>
      </c>
      <c r="J101" s="43">
        <f t="shared" si="7"/>
        <v>0.10413793103448275</v>
      </c>
      <c r="K101" s="18"/>
      <c r="L101" s="46">
        <f t="shared" si="8"/>
        <v>-7.6585223194108598E-3</v>
      </c>
      <c r="M101" s="18"/>
      <c r="N101"/>
    </row>
    <row r="102" spans="1:14" s="57" customFormat="1" x14ac:dyDescent="0.25">
      <c r="A102" s="2" t="s">
        <v>18</v>
      </c>
      <c r="B102" s="2" t="s">
        <v>20</v>
      </c>
      <c r="C102" s="18"/>
      <c r="D102" s="6">
        <v>375.41</v>
      </c>
      <c r="E102" s="6">
        <v>42.05</v>
      </c>
      <c r="F102" s="17">
        <f t="shared" ref="F102:F133" si="9">E102/D102</f>
        <v>0.11201086811752482</v>
      </c>
      <c r="G102" s="18"/>
      <c r="H102" s="6">
        <v>387.84</v>
      </c>
      <c r="I102" s="31">
        <v>45.06</v>
      </c>
      <c r="J102" s="43">
        <f t="shared" ref="J102:J133" si="10">I102/H102</f>
        <v>0.11618193069306933</v>
      </c>
      <c r="K102" s="18"/>
      <c r="L102" s="46">
        <f t="shared" ref="L102:L133" si="11">J102-F102</f>
        <v>4.1710625755445041E-3</v>
      </c>
      <c r="M102" s="18"/>
      <c r="N102"/>
    </row>
    <row r="103" spans="1:14" s="57" customFormat="1" x14ac:dyDescent="0.25">
      <c r="A103" s="2" t="s">
        <v>10</v>
      </c>
      <c r="B103" s="2" t="s">
        <v>38</v>
      </c>
      <c r="C103" s="18"/>
      <c r="D103" s="6">
        <v>463.03</v>
      </c>
      <c r="E103" s="6">
        <v>52.55</v>
      </c>
      <c r="F103" s="17">
        <f t="shared" si="9"/>
        <v>0.11349156642118222</v>
      </c>
      <c r="G103" s="18"/>
      <c r="H103" s="6">
        <v>479.13</v>
      </c>
      <c r="I103" s="31">
        <v>55.06</v>
      </c>
      <c r="J103" s="43">
        <f t="shared" si="10"/>
        <v>0.11491661970655147</v>
      </c>
      <c r="K103" s="18"/>
      <c r="L103" s="46">
        <f t="shared" si="11"/>
        <v>1.4250532853692516E-3</v>
      </c>
      <c r="M103" s="18"/>
      <c r="N103"/>
    </row>
    <row r="104" spans="1:14" s="57" customFormat="1" x14ac:dyDescent="0.25">
      <c r="A104" s="2" t="s">
        <v>14</v>
      </c>
      <c r="B104" s="2" t="s">
        <v>43</v>
      </c>
      <c r="C104" s="18"/>
      <c r="D104" s="13">
        <v>667</v>
      </c>
      <c r="E104" s="13">
        <v>76</v>
      </c>
      <c r="F104" s="17">
        <f t="shared" si="9"/>
        <v>0.11394302848575712</v>
      </c>
      <c r="G104" s="18"/>
      <c r="H104" s="8">
        <v>709</v>
      </c>
      <c r="I104" s="33">
        <v>82</v>
      </c>
      <c r="J104" s="43">
        <f t="shared" si="10"/>
        <v>0.1156558533145275</v>
      </c>
      <c r="K104" s="18"/>
      <c r="L104" s="46">
        <f t="shared" si="11"/>
        <v>1.7128248287703873E-3</v>
      </c>
      <c r="M104" s="18"/>
      <c r="N104"/>
    </row>
    <row r="105" spans="1:14" s="57" customFormat="1" x14ac:dyDescent="0.25">
      <c r="A105" s="2" t="s">
        <v>40</v>
      </c>
      <c r="B105" s="2" t="s">
        <v>120</v>
      </c>
      <c r="C105" s="18"/>
      <c r="D105" s="13">
        <v>495.46</v>
      </c>
      <c r="E105" s="13">
        <v>56.46</v>
      </c>
      <c r="F105" s="17">
        <f t="shared" si="9"/>
        <v>0.11395470875549994</v>
      </c>
      <c r="G105" s="18"/>
      <c r="H105" s="8">
        <v>488.55</v>
      </c>
      <c r="I105" s="33">
        <v>53.86</v>
      </c>
      <c r="J105" s="43">
        <f t="shared" si="10"/>
        <v>0.11024460137140517</v>
      </c>
      <c r="K105" s="18"/>
      <c r="L105" s="46">
        <f t="shared" si="11"/>
        <v>-3.710107384094774E-3</v>
      </c>
      <c r="M105" s="18"/>
      <c r="N105"/>
    </row>
    <row r="106" spans="1:14" s="57" customFormat="1" x14ac:dyDescent="0.25">
      <c r="A106" s="2" t="s">
        <v>5</v>
      </c>
      <c r="B106" s="2" t="s">
        <v>50</v>
      </c>
      <c r="C106" s="18"/>
      <c r="D106" s="6">
        <v>289.89999999999998</v>
      </c>
      <c r="E106" s="6">
        <v>33.1</v>
      </c>
      <c r="F106" s="17">
        <f t="shared" si="9"/>
        <v>0.1141773025181097</v>
      </c>
      <c r="G106" s="18"/>
      <c r="H106" s="6">
        <v>329.6</v>
      </c>
      <c r="I106" s="31">
        <v>33.5</v>
      </c>
      <c r="J106" s="17">
        <f t="shared" si="10"/>
        <v>0.1016383495145631</v>
      </c>
      <c r="K106" s="18"/>
      <c r="L106" s="49">
        <f t="shared" si="11"/>
        <v>-1.2538953003546599E-2</v>
      </c>
      <c r="M106" s="18"/>
      <c r="N106"/>
    </row>
    <row r="107" spans="1:14" x14ac:dyDescent="0.25">
      <c r="A107" s="2" t="s">
        <v>18</v>
      </c>
      <c r="B107" s="2" t="s">
        <v>141</v>
      </c>
      <c r="C107" s="18"/>
      <c r="D107" s="6">
        <v>334.77</v>
      </c>
      <c r="E107" s="56">
        <v>38.619999999999997</v>
      </c>
      <c r="F107" s="17">
        <f t="shared" si="9"/>
        <v>0.11536278639065627</v>
      </c>
      <c r="G107" s="18"/>
      <c r="H107" s="6">
        <v>343.81</v>
      </c>
      <c r="I107" s="42">
        <v>43.81</v>
      </c>
      <c r="J107" s="43">
        <f t="shared" si="10"/>
        <v>0.12742503126726973</v>
      </c>
      <c r="K107" s="18"/>
      <c r="L107" s="46">
        <f t="shared" si="11"/>
        <v>1.2062244876613462E-2</v>
      </c>
      <c r="M107" s="18"/>
    </row>
    <row r="108" spans="1:14" x14ac:dyDescent="0.25">
      <c r="A108" s="4" t="s">
        <v>7</v>
      </c>
      <c r="B108" s="4" t="s">
        <v>111</v>
      </c>
      <c r="C108" s="18"/>
      <c r="D108" s="16">
        <v>131.1</v>
      </c>
      <c r="E108" s="16">
        <v>15.2</v>
      </c>
      <c r="F108" s="17">
        <f t="shared" si="9"/>
        <v>0.11594202898550725</v>
      </c>
      <c r="G108" s="18"/>
      <c r="H108" s="16">
        <v>153.6</v>
      </c>
      <c r="I108" s="41">
        <v>15.4</v>
      </c>
      <c r="J108" s="43">
        <f t="shared" si="10"/>
        <v>0.10026041666666667</v>
      </c>
      <c r="K108" s="18"/>
      <c r="L108" s="46">
        <f t="shared" si="11"/>
        <v>-1.5681612318840576E-2</v>
      </c>
      <c r="M108" s="18"/>
    </row>
    <row r="109" spans="1:14" x14ac:dyDescent="0.25">
      <c r="A109" s="2" t="s">
        <v>10</v>
      </c>
      <c r="B109" s="2" t="s">
        <v>125</v>
      </c>
      <c r="C109" s="18"/>
      <c r="D109" s="6">
        <v>405.1</v>
      </c>
      <c r="E109" s="6">
        <v>47.2</v>
      </c>
      <c r="F109" s="17">
        <f t="shared" si="9"/>
        <v>0.11651444087879535</v>
      </c>
      <c r="G109" s="18"/>
      <c r="H109" s="6">
        <v>402.9</v>
      </c>
      <c r="I109" s="31">
        <v>48.1</v>
      </c>
      <c r="J109" s="43">
        <f t="shared" si="10"/>
        <v>0.11938446264581783</v>
      </c>
      <c r="K109" s="18"/>
      <c r="L109" s="46">
        <f t="shared" si="11"/>
        <v>2.8700217670224737E-3</v>
      </c>
      <c r="M109" s="18"/>
    </row>
    <row r="110" spans="1:14" x14ac:dyDescent="0.25">
      <c r="A110" s="2" t="s">
        <v>10</v>
      </c>
      <c r="B110" s="2" t="s">
        <v>47</v>
      </c>
      <c r="C110" s="18"/>
      <c r="D110" s="13">
        <v>394.9</v>
      </c>
      <c r="E110" s="13">
        <v>46.7</v>
      </c>
      <c r="F110" s="17">
        <f t="shared" si="9"/>
        <v>0.11825778678146368</v>
      </c>
      <c r="G110" s="18"/>
      <c r="H110" s="13">
        <v>400.6</v>
      </c>
      <c r="I110" s="38">
        <v>48.9</v>
      </c>
      <c r="J110" s="43">
        <f t="shared" si="10"/>
        <v>0.1220668996505242</v>
      </c>
      <c r="K110" s="18"/>
      <c r="L110" s="46">
        <f t="shared" si="11"/>
        <v>3.8091128690605214E-3</v>
      </c>
      <c r="M110" s="18"/>
    </row>
    <row r="111" spans="1:14" x14ac:dyDescent="0.25">
      <c r="A111" s="2" t="s">
        <v>15</v>
      </c>
      <c r="B111" s="2" t="s">
        <v>95</v>
      </c>
      <c r="C111" s="18"/>
      <c r="D111" s="6">
        <v>467.3</v>
      </c>
      <c r="E111" s="6">
        <v>55.55</v>
      </c>
      <c r="F111" s="17">
        <f t="shared" si="9"/>
        <v>0.11887438476353519</v>
      </c>
      <c r="G111" s="18"/>
      <c r="H111" s="6">
        <v>475.53300000000002</v>
      </c>
      <c r="I111" s="31">
        <v>59.58</v>
      </c>
      <c r="J111" s="43">
        <f t="shared" si="10"/>
        <v>0.12529098926888355</v>
      </c>
      <c r="K111" s="18"/>
      <c r="L111" s="46">
        <f t="shared" si="11"/>
        <v>6.4166045053483528E-3</v>
      </c>
      <c r="M111" s="18"/>
    </row>
    <row r="112" spans="1:14" x14ac:dyDescent="0.25">
      <c r="A112" s="2" t="s">
        <v>5</v>
      </c>
      <c r="B112" s="2" t="s">
        <v>41</v>
      </c>
      <c r="C112" s="18"/>
      <c r="D112" s="13">
        <v>437</v>
      </c>
      <c r="E112" s="13">
        <v>52</v>
      </c>
      <c r="F112" s="17">
        <f t="shared" si="9"/>
        <v>0.11899313501144165</v>
      </c>
      <c r="G112" s="18"/>
      <c r="H112" s="8">
        <v>489</v>
      </c>
      <c r="I112" s="33">
        <v>51</v>
      </c>
      <c r="J112" s="43">
        <f t="shared" si="10"/>
        <v>0.10429447852760736</v>
      </c>
      <c r="K112" s="18"/>
      <c r="L112" s="46">
        <f t="shared" si="11"/>
        <v>-1.4698656483834296E-2</v>
      </c>
      <c r="M112" s="18"/>
    </row>
    <row r="113" spans="1:13" x14ac:dyDescent="0.25">
      <c r="A113" s="2" t="s">
        <v>5</v>
      </c>
      <c r="B113" s="2" t="s">
        <v>70</v>
      </c>
      <c r="C113" s="18"/>
      <c r="D113" s="6">
        <v>404.5</v>
      </c>
      <c r="E113" s="6">
        <v>48.4</v>
      </c>
      <c r="F113" s="17">
        <f t="shared" si="9"/>
        <v>0.11965389369592089</v>
      </c>
      <c r="G113" s="18"/>
      <c r="H113" s="5">
        <v>464.8</v>
      </c>
      <c r="I113" s="30">
        <v>50.2</v>
      </c>
      <c r="J113" s="43">
        <f t="shared" si="10"/>
        <v>0.10800344234079175</v>
      </c>
      <c r="K113" s="18"/>
      <c r="L113" s="46">
        <f t="shared" si="11"/>
        <v>-1.1650451355129141E-2</v>
      </c>
      <c r="M113" s="18"/>
    </row>
    <row r="114" spans="1:13" x14ac:dyDescent="0.25">
      <c r="A114" s="2" t="s">
        <v>7</v>
      </c>
      <c r="B114" s="2" t="s">
        <v>34</v>
      </c>
      <c r="C114" s="18"/>
      <c r="D114" s="6">
        <v>352.15</v>
      </c>
      <c r="E114" s="6">
        <v>42.35</v>
      </c>
      <c r="F114" s="17">
        <f t="shared" si="9"/>
        <v>0.12026125230725544</v>
      </c>
      <c r="G114" s="18"/>
      <c r="H114" s="6">
        <v>364.67</v>
      </c>
      <c r="I114" s="31">
        <v>44.68</v>
      </c>
      <c r="J114" s="43">
        <f t="shared" si="10"/>
        <v>0.12252173197685579</v>
      </c>
      <c r="K114" s="18"/>
      <c r="L114" s="46">
        <f t="shared" si="11"/>
        <v>2.2604796696003432E-3</v>
      </c>
      <c r="M114" s="18"/>
    </row>
    <row r="115" spans="1:13" x14ac:dyDescent="0.25">
      <c r="A115" s="2" t="s">
        <v>5</v>
      </c>
      <c r="B115" s="2" t="s">
        <v>68</v>
      </c>
      <c r="C115" s="18"/>
      <c r="D115" s="13">
        <v>252.07</v>
      </c>
      <c r="E115" s="13">
        <v>31.135999999999999</v>
      </c>
      <c r="F115" s="17">
        <f t="shared" si="9"/>
        <v>0.12352124409886142</v>
      </c>
      <c r="G115" s="18"/>
      <c r="H115" s="8">
        <v>281.62</v>
      </c>
      <c r="I115" s="33">
        <v>30.18</v>
      </c>
      <c r="J115" s="43">
        <f t="shared" si="10"/>
        <v>0.10716568425537959</v>
      </c>
      <c r="K115" s="18"/>
      <c r="L115" s="46">
        <f t="shared" si="11"/>
        <v>-1.6355559843481832E-2</v>
      </c>
      <c r="M115" s="18"/>
    </row>
    <row r="116" spans="1:13" x14ac:dyDescent="0.25">
      <c r="A116" s="2" t="s">
        <v>14</v>
      </c>
      <c r="B116" s="2" t="s">
        <v>76</v>
      </c>
      <c r="C116" s="18"/>
      <c r="D116" s="6">
        <v>253.71</v>
      </c>
      <c r="E116" s="6">
        <v>31.96</v>
      </c>
      <c r="F116" s="17">
        <f t="shared" si="9"/>
        <v>0.12597059635016358</v>
      </c>
      <c r="G116" s="18"/>
      <c r="H116" s="6">
        <v>264.39</v>
      </c>
      <c r="I116" s="31">
        <v>33.68</v>
      </c>
      <c r="J116" s="43">
        <f t="shared" si="10"/>
        <v>0.12738757139074852</v>
      </c>
      <c r="K116" s="18"/>
      <c r="L116" s="46">
        <f t="shared" si="11"/>
        <v>1.4169750405849391E-3</v>
      </c>
      <c r="M116" s="18"/>
    </row>
    <row r="117" spans="1:13" x14ac:dyDescent="0.25">
      <c r="A117" s="2" t="s">
        <v>16</v>
      </c>
      <c r="B117" s="2" t="s">
        <v>26</v>
      </c>
      <c r="C117" s="18"/>
      <c r="D117" s="6">
        <v>559.4</v>
      </c>
      <c r="E117" s="6">
        <v>71</v>
      </c>
      <c r="F117" s="17">
        <f t="shared" si="9"/>
        <v>0.12692170182338219</v>
      </c>
      <c r="G117" s="18"/>
      <c r="H117" s="6">
        <v>577.4</v>
      </c>
      <c r="I117" s="31">
        <v>71.599999999999994</v>
      </c>
      <c r="J117" s="43">
        <f t="shared" si="10"/>
        <v>0.12400415656390716</v>
      </c>
      <c r="K117" s="18"/>
      <c r="L117" s="46">
        <f t="shared" si="11"/>
        <v>-2.9175452594750323E-3</v>
      </c>
      <c r="M117" s="18"/>
    </row>
    <row r="118" spans="1:13" x14ac:dyDescent="0.25">
      <c r="A118" s="2" t="s">
        <v>14</v>
      </c>
      <c r="B118" s="2" t="s">
        <v>94</v>
      </c>
      <c r="C118" s="18"/>
      <c r="D118" s="13">
        <v>238.5</v>
      </c>
      <c r="E118" s="13">
        <v>30.8</v>
      </c>
      <c r="F118" s="17">
        <f t="shared" si="9"/>
        <v>0.12914046121593292</v>
      </c>
      <c r="G118" s="18"/>
      <c r="H118" s="8">
        <v>242.6</v>
      </c>
      <c r="I118" s="33">
        <v>32</v>
      </c>
      <c r="J118" s="17">
        <f t="shared" si="10"/>
        <v>0.13190436933223412</v>
      </c>
      <c r="K118" s="18"/>
      <c r="L118" s="46">
        <f t="shared" si="11"/>
        <v>2.7639081163012003E-3</v>
      </c>
      <c r="M118" s="18"/>
    </row>
    <row r="119" spans="1:13" x14ac:dyDescent="0.25">
      <c r="A119" s="2" t="s">
        <v>21</v>
      </c>
      <c r="B119" s="2" t="s">
        <v>90</v>
      </c>
      <c r="C119" s="18"/>
      <c r="D119" s="12">
        <v>262.19</v>
      </c>
      <c r="E119" s="12">
        <v>33.9</v>
      </c>
      <c r="F119" s="17">
        <f t="shared" si="9"/>
        <v>0.12929554902932988</v>
      </c>
      <c r="G119" s="18"/>
      <c r="H119" s="12">
        <v>315.10000000000002</v>
      </c>
      <c r="I119" s="37">
        <v>34.840000000000003</v>
      </c>
      <c r="J119" s="43">
        <f t="shared" si="10"/>
        <v>0.11056807362741987</v>
      </c>
      <c r="K119" s="18"/>
      <c r="L119" s="46">
        <f t="shared" si="11"/>
        <v>-1.8727475401910013E-2</v>
      </c>
      <c r="M119" s="18"/>
    </row>
    <row r="120" spans="1:13" x14ac:dyDescent="0.25">
      <c r="A120" s="2" t="s">
        <v>5</v>
      </c>
      <c r="B120" s="2" t="s">
        <v>69</v>
      </c>
      <c r="C120" s="18"/>
      <c r="D120" s="6">
        <v>363</v>
      </c>
      <c r="E120" s="6">
        <v>47</v>
      </c>
      <c r="F120" s="17">
        <f t="shared" si="9"/>
        <v>0.12947658402203857</v>
      </c>
      <c r="G120" s="18"/>
      <c r="H120" s="5">
        <v>407</v>
      </c>
      <c r="I120" s="30">
        <v>47</v>
      </c>
      <c r="J120" s="43">
        <f t="shared" si="10"/>
        <v>0.11547911547911548</v>
      </c>
      <c r="K120" s="18"/>
      <c r="L120" s="46">
        <f t="shared" si="11"/>
        <v>-1.3997468542923094E-2</v>
      </c>
      <c r="M120" s="18"/>
    </row>
    <row r="121" spans="1:13" x14ac:dyDescent="0.25">
      <c r="A121" s="2" t="s">
        <v>7</v>
      </c>
      <c r="B121" s="2" t="s">
        <v>9</v>
      </c>
      <c r="C121" s="18"/>
      <c r="D121" s="6">
        <v>224.85</v>
      </c>
      <c r="E121" s="6">
        <v>29.36</v>
      </c>
      <c r="F121" s="17">
        <f t="shared" si="9"/>
        <v>0.13057593951523239</v>
      </c>
      <c r="G121" s="18"/>
      <c r="H121" s="6">
        <v>257.74</v>
      </c>
      <c r="I121" s="31">
        <v>31.48</v>
      </c>
      <c r="J121" s="43">
        <f t="shared" si="10"/>
        <v>0.12213858927601459</v>
      </c>
      <c r="K121" s="18"/>
      <c r="L121" s="46">
        <f t="shared" si="11"/>
        <v>-8.4373502392177946E-3</v>
      </c>
      <c r="M121" s="18"/>
    </row>
    <row r="122" spans="1:13" x14ac:dyDescent="0.25">
      <c r="A122" s="2" t="s">
        <v>21</v>
      </c>
      <c r="B122" s="2" t="s">
        <v>109</v>
      </c>
      <c r="C122" s="18"/>
      <c r="D122" s="12">
        <v>231.02</v>
      </c>
      <c r="E122" s="12">
        <v>30.67</v>
      </c>
      <c r="F122" s="17">
        <f t="shared" si="9"/>
        <v>0.13275906847891958</v>
      </c>
      <c r="G122" s="18"/>
      <c r="H122" s="12">
        <v>260.7</v>
      </c>
      <c r="I122" s="37">
        <v>31.01</v>
      </c>
      <c r="J122" s="43">
        <f t="shared" si="10"/>
        <v>0.11894898350594554</v>
      </c>
      <c r="K122" s="18"/>
      <c r="L122" s="46">
        <f t="shared" si="11"/>
        <v>-1.3810084972974035E-2</v>
      </c>
      <c r="M122" s="18"/>
    </row>
    <row r="123" spans="1:13" x14ac:dyDescent="0.25">
      <c r="A123" s="2" t="s">
        <v>7</v>
      </c>
      <c r="B123" s="2" t="s">
        <v>25</v>
      </c>
      <c r="C123" s="18"/>
      <c r="D123" s="11">
        <v>361</v>
      </c>
      <c r="E123" s="11">
        <v>48</v>
      </c>
      <c r="F123" s="17">
        <f t="shared" si="9"/>
        <v>0.1329639889196676</v>
      </c>
      <c r="G123" s="18"/>
      <c r="H123" s="11">
        <v>122</v>
      </c>
      <c r="I123" s="36">
        <v>17</v>
      </c>
      <c r="J123" s="43">
        <f t="shared" si="10"/>
        <v>0.13934426229508196</v>
      </c>
      <c r="K123" s="18"/>
      <c r="L123" s="46">
        <f t="shared" si="11"/>
        <v>6.3802733754143581E-3</v>
      </c>
      <c r="M123" s="18"/>
    </row>
    <row r="124" spans="1:13" x14ac:dyDescent="0.25">
      <c r="A124" s="2" t="s">
        <v>10</v>
      </c>
      <c r="B124" s="2" t="s">
        <v>36</v>
      </c>
      <c r="C124" s="18"/>
      <c r="D124" s="6">
        <v>363.387</v>
      </c>
      <c r="E124" s="6">
        <v>48.97</v>
      </c>
      <c r="F124" s="17">
        <f t="shared" si="9"/>
        <v>0.13475991160938613</v>
      </c>
      <c r="G124" s="18"/>
      <c r="H124" s="6">
        <v>373.50299999999999</v>
      </c>
      <c r="I124" s="31">
        <v>50.6</v>
      </c>
      <c r="J124" s="43">
        <f t="shared" si="10"/>
        <v>0.13547414612466299</v>
      </c>
      <c r="K124" s="18"/>
      <c r="L124" s="46">
        <f t="shared" si="11"/>
        <v>7.14234515276857E-4</v>
      </c>
      <c r="M124" s="18"/>
    </row>
    <row r="125" spans="1:13" x14ac:dyDescent="0.25">
      <c r="A125" s="2" t="s">
        <v>10</v>
      </c>
      <c r="B125" s="2" t="s">
        <v>52</v>
      </c>
      <c r="C125" s="18"/>
      <c r="D125" s="6">
        <v>355</v>
      </c>
      <c r="E125" s="6">
        <v>49</v>
      </c>
      <c r="F125" s="17">
        <f t="shared" si="9"/>
        <v>0.13802816901408452</v>
      </c>
      <c r="G125" s="18"/>
      <c r="H125" s="6">
        <v>373</v>
      </c>
      <c r="I125" s="31">
        <v>50</v>
      </c>
      <c r="J125" s="43">
        <f t="shared" si="10"/>
        <v>0.13404825737265416</v>
      </c>
      <c r="K125" s="18"/>
      <c r="L125" s="46">
        <f t="shared" si="11"/>
        <v>-3.9799116414303559E-3</v>
      </c>
      <c r="M125" s="18"/>
    </row>
    <row r="126" spans="1:13" x14ac:dyDescent="0.25">
      <c r="A126" s="2" t="s">
        <v>10</v>
      </c>
      <c r="B126" s="2" t="s">
        <v>31</v>
      </c>
      <c r="C126" s="18"/>
      <c r="D126" s="6">
        <v>361.2</v>
      </c>
      <c r="E126" s="6">
        <v>50.34</v>
      </c>
      <c r="F126" s="17">
        <f t="shared" si="9"/>
        <v>0.1393687707641196</v>
      </c>
      <c r="G126" s="18"/>
      <c r="H126" s="6">
        <v>362.42</v>
      </c>
      <c r="I126" s="31">
        <v>50.64</v>
      </c>
      <c r="J126" s="43">
        <f t="shared" si="10"/>
        <v>0.13972738811323879</v>
      </c>
      <c r="K126" s="18"/>
      <c r="L126" s="46">
        <f t="shared" si="11"/>
        <v>3.5861734911918353E-4</v>
      </c>
      <c r="M126" s="18"/>
    </row>
    <row r="127" spans="1:13" x14ac:dyDescent="0.25">
      <c r="A127" s="2" t="s">
        <v>7</v>
      </c>
      <c r="B127" s="2" t="s">
        <v>65</v>
      </c>
      <c r="C127" s="18"/>
      <c r="D127" s="6">
        <v>210.1</v>
      </c>
      <c r="E127" s="6">
        <v>30.7</v>
      </c>
      <c r="F127" s="17">
        <f t="shared" si="9"/>
        <v>0.14612089481199428</v>
      </c>
      <c r="G127" s="18"/>
      <c r="H127" s="6">
        <v>236.9</v>
      </c>
      <c r="I127" s="31">
        <v>29.9</v>
      </c>
      <c r="J127" s="43">
        <f t="shared" si="10"/>
        <v>0.12621359223300971</v>
      </c>
      <c r="K127" s="18"/>
      <c r="L127" s="46">
        <f t="shared" si="11"/>
        <v>-1.990730257898457E-2</v>
      </c>
      <c r="M127" s="18"/>
    </row>
    <row r="128" spans="1:13" x14ac:dyDescent="0.25">
      <c r="A128" s="2" t="s">
        <v>10</v>
      </c>
      <c r="B128" s="2" t="s">
        <v>56</v>
      </c>
      <c r="C128" s="18"/>
      <c r="D128" s="6">
        <v>341</v>
      </c>
      <c r="E128" s="6">
        <v>51</v>
      </c>
      <c r="F128" s="17">
        <f t="shared" si="9"/>
        <v>0.14956011730205279</v>
      </c>
      <c r="G128" s="18"/>
      <c r="H128" s="6">
        <v>350</v>
      </c>
      <c r="I128" s="31">
        <v>55</v>
      </c>
      <c r="J128" s="43">
        <f t="shared" si="10"/>
        <v>0.15714285714285714</v>
      </c>
      <c r="K128" s="18"/>
      <c r="L128" s="46">
        <f t="shared" si="11"/>
        <v>7.5827398408043478E-3</v>
      </c>
      <c r="M128" s="18"/>
    </row>
    <row r="129" spans="1:13" x14ac:dyDescent="0.25">
      <c r="A129" s="2" t="s">
        <v>10</v>
      </c>
      <c r="B129" s="2" t="s">
        <v>131</v>
      </c>
      <c r="C129" s="18"/>
      <c r="D129" s="6">
        <v>416.91399999999999</v>
      </c>
      <c r="E129" s="6">
        <v>62.393999999999998</v>
      </c>
      <c r="F129" s="17">
        <f t="shared" si="9"/>
        <v>0.14965676374504094</v>
      </c>
      <c r="G129" s="18"/>
      <c r="H129" s="6">
        <v>462.59500000000003</v>
      </c>
      <c r="I129" s="31">
        <v>64.626000000000005</v>
      </c>
      <c r="J129" s="43">
        <f t="shared" si="10"/>
        <v>0.1397031961002605</v>
      </c>
      <c r="K129" s="18"/>
      <c r="L129" s="46">
        <f t="shared" si="11"/>
        <v>-9.9535676447804478E-3</v>
      </c>
      <c r="M129" s="18"/>
    </row>
    <row r="130" spans="1:13" x14ac:dyDescent="0.25">
      <c r="A130" s="2" t="s">
        <v>10</v>
      </c>
      <c r="B130" s="2" t="s">
        <v>117</v>
      </c>
      <c r="C130" s="18"/>
      <c r="D130" s="6">
        <v>387</v>
      </c>
      <c r="E130" s="6">
        <v>58</v>
      </c>
      <c r="F130" s="17">
        <f t="shared" si="9"/>
        <v>0.14987080103359174</v>
      </c>
      <c r="G130" s="18"/>
      <c r="H130" s="6">
        <v>404</v>
      </c>
      <c r="I130" s="31">
        <v>60</v>
      </c>
      <c r="J130" s="43">
        <f t="shared" si="10"/>
        <v>0.14851485148514851</v>
      </c>
      <c r="K130" s="18"/>
      <c r="L130" s="46">
        <f t="shared" si="11"/>
        <v>-1.3559495484432305E-3</v>
      </c>
      <c r="M130" s="18"/>
    </row>
    <row r="131" spans="1:13" x14ac:dyDescent="0.25">
      <c r="A131" s="2" t="s">
        <v>10</v>
      </c>
      <c r="B131" s="2" t="s">
        <v>72</v>
      </c>
      <c r="C131" s="18"/>
      <c r="D131" s="6">
        <v>398.22</v>
      </c>
      <c r="E131" s="6">
        <v>62.89</v>
      </c>
      <c r="F131" s="17">
        <f t="shared" si="9"/>
        <v>0.15792777861483601</v>
      </c>
      <c r="G131" s="18"/>
      <c r="H131" s="6">
        <v>412.79</v>
      </c>
      <c r="I131" s="31">
        <v>64.48</v>
      </c>
      <c r="J131" s="43">
        <f t="shared" si="10"/>
        <v>0.15620533443155116</v>
      </c>
      <c r="K131" s="18"/>
      <c r="L131" s="46">
        <f t="shared" si="11"/>
        <v>-1.7224441832848492E-3</v>
      </c>
      <c r="M131" s="18"/>
    </row>
    <row r="132" spans="1:13" x14ac:dyDescent="0.25">
      <c r="A132" s="2" t="s">
        <v>18</v>
      </c>
      <c r="B132" s="2" t="s">
        <v>129</v>
      </c>
      <c r="C132" s="18"/>
      <c r="D132" s="13">
        <v>375.01</v>
      </c>
      <c r="E132" s="13">
        <v>59.54</v>
      </c>
      <c r="F132" s="17">
        <f t="shared" si="9"/>
        <v>0.15876909949068024</v>
      </c>
      <c r="G132" s="18"/>
      <c r="H132" s="13">
        <v>416.48</v>
      </c>
      <c r="I132" s="38">
        <v>60.89</v>
      </c>
      <c r="J132" s="43">
        <f t="shared" si="10"/>
        <v>0.1462014982712255</v>
      </c>
      <c r="K132" s="18"/>
      <c r="L132" s="46">
        <f t="shared" si="11"/>
        <v>-1.2567601219454744E-2</v>
      </c>
      <c r="M132" s="18"/>
    </row>
    <row r="133" spans="1:13" x14ac:dyDescent="0.25">
      <c r="A133" s="2" t="s">
        <v>21</v>
      </c>
      <c r="B133" s="2" t="s">
        <v>33</v>
      </c>
      <c r="C133" s="18"/>
      <c r="D133" s="12">
        <v>256.74</v>
      </c>
      <c r="E133" s="12">
        <v>43.41</v>
      </c>
      <c r="F133" s="17">
        <f t="shared" si="9"/>
        <v>0.16908156111240943</v>
      </c>
      <c r="G133" s="18"/>
      <c r="H133" s="12">
        <v>289.45999999999998</v>
      </c>
      <c r="I133" s="12">
        <v>43.76</v>
      </c>
      <c r="J133" s="43">
        <f t="shared" si="10"/>
        <v>0.15117805568990533</v>
      </c>
      <c r="K133" s="18"/>
      <c r="L133" s="46">
        <f t="shared" si="11"/>
        <v>-1.7903505422504101E-2</v>
      </c>
      <c r="M133" s="18"/>
    </row>
    <row r="134" spans="1:13" x14ac:dyDescent="0.25">
      <c r="A134" s="24"/>
      <c r="B134" s="22" t="s">
        <v>148</v>
      </c>
      <c r="C134" s="18"/>
      <c r="D134" s="25">
        <f>AVERAGE(D6:D133)</f>
        <v>368.22092187499987</v>
      </c>
      <c r="E134" s="26">
        <f>AVERAGE(E6:E133)</f>
        <v>36.287171874999999</v>
      </c>
      <c r="F134" s="50">
        <f>AVERAGE(F6:F133)</f>
        <v>9.9531381716223624E-2</v>
      </c>
      <c r="G134" s="18"/>
      <c r="H134" s="44">
        <f>AVERAGE(H6:H133)</f>
        <v>374.11185156249985</v>
      </c>
      <c r="I134" s="45">
        <f>AVERAGE(I6:I133)</f>
        <v>36.493132812500008</v>
      </c>
      <c r="J134" s="50">
        <f>AVERAGE(J6:J133)</f>
        <v>9.7935513822049319E-2</v>
      </c>
      <c r="K134" s="18"/>
      <c r="L134" s="50">
        <f>AVERAGE(L6:L133)</f>
        <v>-1.5958678941742747E-3</v>
      </c>
      <c r="M134" s="18"/>
    </row>
    <row r="135" spans="1:13" x14ac:dyDescent="0.25">
      <c r="A135" s="20"/>
      <c r="B135" s="23"/>
      <c r="C135" s="18"/>
      <c r="D135" s="25">
        <f>SUM(D6:D133)</f>
        <v>47132.277999999984</v>
      </c>
      <c r="E135" s="25">
        <f>SUM(E6:E133)</f>
        <v>4644.7579999999998</v>
      </c>
      <c r="F135" s="51">
        <f>MIN(F6:F133)</f>
        <v>5.1972358191765045E-2</v>
      </c>
      <c r="G135" s="18"/>
      <c r="H135" s="25">
        <f>SUM(H6:H133)</f>
        <v>47886.316999999981</v>
      </c>
      <c r="I135" s="25">
        <f>SUM(I6:I133)</f>
        <v>4671.121000000001</v>
      </c>
      <c r="J135" s="51">
        <f>MIN(J6:J133)</f>
        <v>5.1628934290447265E-2</v>
      </c>
      <c r="K135" s="18"/>
      <c r="L135" s="51">
        <f>MIN(L6:L133)</f>
        <v>-1.990730257898457E-2</v>
      </c>
      <c r="M135" s="18"/>
    </row>
    <row r="136" spans="1:13" x14ac:dyDescent="0.25">
      <c r="A136" s="20"/>
      <c r="B136" s="20"/>
      <c r="C136" s="20"/>
      <c r="D136" s="29"/>
      <c r="E136" s="28"/>
      <c r="F136" s="51">
        <f>MAX(F6:F133)</f>
        <v>0.16908156111240943</v>
      </c>
      <c r="G136" s="20"/>
      <c r="H136" s="29"/>
      <c r="I136" s="28"/>
      <c r="J136" s="51">
        <f>MAX(J6:J133)</f>
        <v>0.15714285714285714</v>
      </c>
      <c r="K136" s="20"/>
      <c r="L136" s="51">
        <f>MAX(L6:L133)</f>
        <v>1.8470652130184659E-2</v>
      </c>
      <c r="M136" s="18"/>
    </row>
    <row r="137" spans="1:13" x14ac:dyDescent="0.25">
      <c r="A137" s="20"/>
      <c r="B137" s="20"/>
      <c r="C137" s="20"/>
      <c r="D137" s="27"/>
      <c r="E137" s="21"/>
      <c r="F137" s="52">
        <f>F135-F136</f>
        <v>-0.11710920292064439</v>
      </c>
      <c r="G137" s="20"/>
      <c r="H137" s="27"/>
      <c r="I137" s="21"/>
      <c r="J137" s="52">
        <f>J135-J136</f>
        <v>-0.10551392285240987</v>
      </c>
      <c r="K137" s="20"/>
      <c r="L137" s="52">
        <f>L135-L136</f>
        <v>-3.8377954709169229E-2</v>
      </c>
      <c r="M137" s="18"/>
    </row>
  </sheetData>
  <sortState ref="A5:M132">
    <sortCondition ref="F5:F132"/>
  </sortState>
  <mergeCells count="2">
    <mergeCell ref="D4:F4"/>
    <mergeCell ref="H4:J4"/>
  </mergeCells>
  <hyperlinks>
    <hyperlink ref="B99" r:id="rId1" tooltip="View details for NHS Leicester City CCG" display="http://www.nhs.uk/Services/Trusts/Overview/DefaultView.aspx?id=89609"/>
    <hyperlink ref="B115" r:id="rId2" tooltip="View details for NHS Leeds North CCG" display="http://www.nhs.uk/Services/Trusts/Overview/DefaultView.aspx?id=89713"/>
    <hyperlink ref="B74" r:id="rId3" tooltip="View details for NHS Nene CCG" display="http://www.nhs.uk/Services/Trusts/Overview/DefaultView.aspx?id=89803"/>
    <hyperlink ref="B67" r:id="rId4" tooltip="View details for NHS Liverpool CCG" display="http://www.nhs.uk/Services/Trusts/Overview/DefaultView.aspx?id=89637"/>
    <hyperlink ref="B50" r:id="rId5" tooltip="View details for NHS North Norfolk CCG" display="http://www.nhs.uk/Services/Trusts/Overview/DefaultView.aspx?id=89821"/>
    <hyperlink ref="B119" r:id="rId6" tooltip="View details for NHS North Manchester CCG" display="http://www.nhs.uk/Services/Trusts/Overview/DefaultView.aspx?id=89575"/>
    <hyperlink ref="B53" r:id="rId7" tooltip="View details for NHS North Lincolnshire CCG" display="http://www.nhs.uk/Services/Trusts/Overview/DefaultView.aspx?id=89725"/>
    <hyperlink ref="B85" r:id="rId8" tooltip="View details for NHS North Kirklees CCG" display="http://www.nhs.uk/Services/Trusts/Overview/DefaultView.aspx?id=89724"/>
    <hyperlink ref="B21" r:id="rId9" tooltip="View details for NHS North Hampshire CCG" display="http://www.nhs.uk/Services/Trusts/Overview/DefaultView.aspx?id=89795"/>
    <hyperlink ref="B68" r:id="rId10" tooltip="View details for NHS North East Lincolnshire CCG" display="http://www.nhs.uk/Services/Trusts/Overview/DefaultView.aspx?id=89723"/>
    <hyperlink ref="B86" r:id="rId11" tooltip="View details for NHS North &amp; West Reading CCG" display="http://www.nhs.uk/Services/Trusts/Overview/DefaultView.aspx?id=89734"/>
    <hyperlink ref="B101" r:id="rId12" tooltip="View details for NHS Newbury And District CCG" display="http://www.nhs.uk/Services/Trusts/Overview/DefaultView.aspx?id=89798"/>
    <hyperlink ref="B62" r:id="rId13" tooltip="View details for NHS Milton Keynes CCG" display="http://www.nhs.uk/Services/Trusts/Overview/DefaultView.aspx?id=89802"/>
    <hyperlink ref="B37" r:id="rId14" tooltip="View details for NHS Medway CCG" display="http://www.nhs.uk/Services/Trusts/Overview/DefaultView.aspx?id=89654"/>
    <hyperlink ref="B30" r:id="rId15" tooltip="View details for NHS Mansfield And Ashfield CCG" display="http://www.nhs.uk/Services/Trusts/Overview/DefaultView.aspx?id=89801"/>
    <hyperlink ref="B116" r:id="rId16" tooltip="View details for NHS Luton CCG" display="http://www.nhs.uk/Services/Trusts/Overview/DefaultView.aspx?id=89684"/>
    <hyperlink ref="B47" r:id="rId17" tooltip="View details for NHS Lincolnshire East CCG" display="http://www.nhs.uk/Services/Trusts/Overview/DefaultView.aspx?id=89601"/>
    <hyperlink ref="B131" r:id="rId18" tooltip="View details for NHS Lewisham CCG" display="http://www.nhs.uk/Services/Trusts/Overview/DefaultView.aspx?id=89828"/>
    <hyperlink ref="B113" r:id="rId19" tooltip="View details for NHS Leeds West CCG" display="http://www.nhs.uk/Services/Trusts/Overview/DefaultView.aspx?id=89799"/>
    <hyperlink ref="B120" r:id="rId20" tooltip="View details for NHS Leeds South And East CCG" display="http://www.nhs.uk/Services/Trusts/Overview/DefaultView.aspx?id=89722"/>
    <hyperlink ref="B127" r:id="rId21" tooltip="View details for NHS Isle Of Wight CCG" display="http://www.nhs.uk/Services/Trusts/Overview/DefaultView.aspx?id=89797"/>
    <hyperlink ref="B96" r:id="rId22" tooltip="View details for NHS Ipswich And East Suffolk CCG" display="http://www.nhs.uk/Services/Trusts/Overview/DefaultView.aspx?id=89681"/>
    <hyperlink ref="B64" r:id="rId23" tooltip="View details for NHS Hull CCG" display="http://www.nhs.uk/Services/Trusts/Overview/DefaultView.aspx?id=89721"/>
    <hyperlink ref="B57" r:id="rId24" tooltip="View details for NHS Horsham And Mid Sussex CCG" display="http://www.nhs.uk/Services/Trusts/Overview/DefaultView.aspx?id=89655"/>
    <hyperlink ref="B87" r:id="rId25" tooltip="View details for NHS Herts Valleys CCG" display="http://www.nhs.uk/Services/Trusts/Overview/DefaultView.aspx?id=89683"/>
    <hyperlink ref="B66" r:id="rId26" tooltip="View details for NHS Herefordshire CCG" display="http://www.nhs.uk/Services/Trusts/Overview/DefaultView.aspx?id=89667"/>
    <hyperlink ref="B32" r:id="rId27" tooltip="View details for NHS Havering CCG" display="http://www.nhs.uk/Services/Trusts/Overview/DefaultView.aspx?id=89689"/>
    <hyperlink ref="B79" r:id="rId28" tooltip="View details for NHS Canterbury And Coastal CCG" display="http://www.nhs.uk/Services/Trusts/Overview/DefaultView.aspx?id=89596"/>
    <hyperlink ref="B43" r:id="rId29" tooltip="View details for NHS Ashford CCG" display="http://www.nhs.uk/Services/Trusts/Overview/DefaultView.aspx?id=89594"/>
    <hyperlink ref="B63" r:id="rId30" tooltip="View details for NHS Merton CCG" display="http://www.nhs.uk/Services/Trusts/Overview/DefaultView.aspx?id=8958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7"/>
  <sheetViews>
    <sheetView workbookViewId="0">
      <selection activeCell="P31" sqref="P31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.7109375" customWidth="1"/>
    <col min="4" max="5" width="9" customWidth="1"/>
    <col min="6" max="6" width="10.7109375" customWidth="1"/>
    <col min="7" max="7" width="1.7109375" customWidth="1"/>
    <col min="8" max="9" width="9" customWidth="1"/>
    <col min="10" max="10" width="10.7109375" customWidth="1"/>
    <col min="11" max="11" width="1.7109375" customWidth="1"/>
    <col min="12" max="12" width="25.28515625" customWidth="1"/>
    <col min="13" max="13" width="1.7109375" customWidth="1"/>
  </cols>
  <sheetData>
    <row r="1" spans="1:16384" ht="26.25" x14ac:dyDescent="0.4">
      <c r="A1" s="1" t="s">
        <v>0</v>
      </c>
    </row>
    <row r="2" spans="1:16384" ht="15.75" x14ac:dyDescent="0.25">
      <c r="A2" s="58" t="s">
        <v>151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  <c r="XEZ2" s="58"/>
      <c r="XFA2" s="58"/>
      <c r="XFB2" s="58"/>
      <c r="XFC2" s="58"/>
      <c r="XFD2" s="58"/>
    </row>
    <row r="4" spans="1:16384" x14ac:dyDescent="0.25">
      <c r="A4" s="20"/>
      <c r="B4" s="20"/>
      <c r="C4" s="20"/>
      <c r="D4" s="61" t="s">
        <v>1</v>
      </c>
      <c r="E4" s="62"/>
      <c r="F4" s="63"/>
      <c r="G4" s="20"/>
      <c r="H4" s="64" t="s">
        <v>2</v>
      </c>
      <c r="I4" s="65"/>
      <c r="J4" s="66"/>
      <c r="K4" s="20"/>
      <c r="L4" s="47" t="s">
        <v>143</v>
      </c>
      <c r="M4" s="20"/>
    </row>
    <row r="5" spans="1:16384" ht="28.9" customHeight="1" x14ac:dyDescent="0.25">
      <c r="A5" s="18" t="s">
        <v>3</v>
      </c>
      <c r="B5" s="18" t="s">
        <v>4</v>
      </c>
      <c r="C5" s="18"/>
      <c r="D5" s="19" t="s">
        <v>142</v>
      </c>
      <c r="E5" s="19" t="s">
        <v>145</v>
      </c>
      <c r="F5" s="19" t="s">
        <v>147</v>
      </c>
      <c r="G5" s="18"/>
      <c r="H5" s="19" t="s">
        <v>142</v>
      </c>
      <c r="I5" s="19" t="s">
        <v>145</v>
      </c>
      <c r="J5" s="19" t="s">
        <v>147</v>
      </c>
      <c r="K5" s="18"/>
      <c r="L5" s="48" t="s">
        <v>144</v>
      </c>
      <c r="M5" s="18"/>
    </row>
    <row r="6" spans="1:16384" x14ac:dyDescent="0.25">
      <c r="A6" s="2" t="s">
        <v>7</v>
      </c>
      <c r="B6" s="2" t="s">
        <v>134</v>
      </c>
      <c r="C6" s="18"/>
      <c r="D6" s="6">
        <v>694.6</v>
      </c>
      <c r="E6" s="6">
        <v>36.1</v>
      </c>
      <c r="F6" s="17">
        <f t="shared" ref="F6:F37" si="0">E6/D6</f>
        <v>5.1972358191765045E-2</v>
      </c>
      <c r="G6" s="18"/>
      <c r="H6" s="6">
        <v>724.4</v>
      </c>
      <c r="I6" s="31">
        <v>37.4</v>
      </c>
      <c r="J6" s="43">
        <f t="shared" ref="J6:J37" si="1">I6/H6</f>
        <v>5.1628934290447265E-2</v>
      </c>
      <c r="K6" s="18"/>
      <c r="L6" s="46">
        <f t="shared" ref="L6:L37" si="2">J6-F6</f>
        <v>-3.4342390131777978E-4</v>
      </c>
      <c r="M6" s="18"/>
    </row>
    <row r="7" spans="1:16384" x14ac:dyDescent="0.25">
      <c r="A7" s="2" t="s">
        <v>21</v>
      </c>
      <c r="B7" s="2" t="s">
        <v>105</v>
      </c>
      <c r="C7" s="18"/>
      <c r="D7" s="6">
        <v>219.14</v>
      </c>
      <c r="E7" s="6">
        <v>13.01</v>
      </c>
      <c r="F7" s="17">
        <f t="shared" si="0"/>
        <v>5.9368440266496306E-2</v>
      </c>
      <c r="G7" s="18"/>
      <c r="H7" s="6">
        <v>247.31</v>
      </c>
      <c r="I7" s="31">
        <v>14</v>
      </c>
      <c r="J7" s="43">
        <f t="shared" si="1"/>
        <v>5.6609114067364845E-2</v>
      </c>
      <c r="K7" s="18"/>
      <c r="L7" s="46">
        <f t="shared" si="2"/>
        <v>-2.7593261991314608E-3</v>
      </c>
      <c r="M7" s="18"/>
    </row>
    <row r="8" spans="1:16384" x14ac:dyDescent="0.25">
      <c r="A8" s="2" t="s">
        <v>21</v>
      </c>
      <c r="B8" s="2" t="s">
        <v>127</v>
      </c>
      <c r="C8" s="18"/>
      <c r="D8" s="6">
        <v>129.86000000000001</v>
      </c>
      <c r="E8" s="6">
        <v>7.66</v>
      </c>
      <c r="F8" s="17">
        <f t="shared" si="0"/>
        <v>5.8986600954874478E-2</v>
      </c>
      <c r="G8" s="18"/>
      <c r="H8" s="6">
        <v>144</v>
      </c>
      <c r="I8" s="31">
        <v>8.35</v>
      </c>
      <c r="J8" s="43">
        <f t="shared" si="1"/>
        <v>5.7986111111111106E-2</v>
      </c>
      <c r="K8" s="18"/>
      <c r="L8" s="46">
        <f t="shared" si="2"/>
        <v>-1.0004898437633719E-3</v>
      </c>
      <c r="M8" s="18"/>
    </row>
    <row r="9" spans="1:16384" x14ac:dyDescent="0.25">
      <c r="A9" s="2" t="s">
        <v>16</v>
      </c>
      <c r="B9" s="2" t="s">
        <v>93</v>
      </c>
      <c r="C9" s="18"/>
      <c r="D9" s="13">
        <v>1162</v>
      </c>
      <c r="E9" s="13">
        <v>75</v>
      </c>
      <c r="F9" s="17">
        <f t="shared" si="0"/>
        <v>6.4543889845094668E-2</v>
      </c>
      <c r="G9" s="18"/>
      <c r="H9" s="8">
        <v>1184</v>
      </c>
      <c r="I9" s="33">
        <v>79</v>
      </c>
      <c r="J9" s="17">
        <f t="shared" si="1"/>
        <v>6.6722972972972971E-2</v>
      </c>
      <c r="K9" s="18"/>
      <c r="L9" s="49">
        <f t="shared" si="2"/>
        <v>2.1790831278783035E-3</v>
      </c>
      <c r="M9" s="18"/>
    </row>
    <row r="10" spans="1:16384" x14ac:dyDescent="0.25">
      <c r="A10" s="2" t="s">
        <v>7</v>
      </c>
      <c r="B10" s="2" t="s">
        <v>97</v>
      </c>
      <c r="C10" s="18"/>
      <c r="D10" s="6">
        <v>696</v>
      </c>
      <c r="E10" s="6">
        <v>55</v>
      </c>
      <c r="F10" s="17">
        <f t="shared" si="0"/>
        <v>7.9022988505747127E-2</v>
      </c>
      <c r="G10" s="18"/>
      <c r="H10" s="6">
        <v>819</v>
      </c>
      <c r="I10" s="31">
        <v>55</v>
      </c>
      <c r="J10" s="43">
        <f t="shared" si="1"/>
        <v>6.7155067155067152E-2</v>
      </c>
      <c r="K10" s="18"/>
      <c r="L10" s="46">
        <f t="shared" si="2"/>
        <v>-1.1867921350679975E-2</v>
      </c>
      <c r="M10" s="18"/>
    </row>
    <row r="11" spans="1:16384" x14ac:dyDescent="0.25">
      <c r="A11" s="2" t="s">
        <v>21</v>
      </c>
      <c r="B11" s="2" t="s">
        <v>118</v>
      </c>
      <c r="C11" s="18"/>
      <c r="D11" s="6">
        <v>312</v>
      </c>
      <c r="E11" s="6">
        <v>22</v>
      </c>
      <c r="F11" s="17">
        <f t="shared" si="0"/>
        <v>7.0512820512820512E-2</v>
      </c>
      <c r="G11" s="18"/>
      <c r="H11" s="6">
        <v>317</v>
      </c>
      <c r="I11" s="31">
        <v>22</v>
      </c>
      <c r="J11" s="43">
        <f t="shared" si="1"/>
        <v>6.9400630914826497E-2</v>
      </c>
      <c r="K11" s="18"/>
      <c r="L11" s="46">
        <f t="shared" si="2"/>
        <v>-1.112189597994015E-3</v>
      </c>
      <c r="M11" s="18"/>
    </row>
    <row r="12" spans="1:16384" x14ac:dyDescent="0.25">
      <c r="A12" s="2" t="s">
        <v>7</v>
      </c>
      <c r="B12" s="2" t="s">
        <v>121</v>
      </c>
      <c r="C12" s="18"/>
      <c r="D12" s="6">
        <v>356.7</v>
      </c>
      <c r="E12" s="6">
        <v>24.7</v>
      </c>
      <c r="F12" s="17">
        <f t="shared" si="0"/>
        <v>6.9245864872441831E-2</v>
      </c>
      <c r="G12" s="18"/>
      <c r="H12" s="6">
        <v>365.2</v>
      </c>
      <c r="I12" s="31">
        <v>25.7</v>
      </c>
      <c r="J12" s="43">
        <f t="shared" si="1"/>
        <v>7.0372398685651705E-2</v>
      </c>
      <c r="K12" s="18"/>
      <c r="L12" s="46">
        <f t="shared" si="2"/>
        <v>1.1265338132098734E-3</v>
      </c>
      <c r="M12" s="18"/>
    </row>
    <row r="13" spans="1:16384" x14ac:dyDescent="0.25">
      <c r="A13" s="2" t="s">
        <v>7</v>
      </c>
      <c r="B13" s="2" t="s">
        <v>61</v>
      </c>
      <c r="C13" s="18"/>
      <c r="D13" s="6">
        <v>219</v>
      </c>
      <c r="E13" s="6">
        <v>16</v>
      </c>
      <c r="F13" s="17">
        <f t="shared" si="0"/>
        <v>7.3059360730593603E-2</v>
      </c>
      <c r="G13" s="18"/>
      <c r="H13" s="5">
        <v>225</v>
      </c>
      <c r="I13" s="30">
        <v>16</v>
      </c>
      <c r="J13" s="43">
        <f t="shared" si="1"/>
        <v>7.1111111111111111E-2</v>
      </c>
      <c r="K13" s="18"/>
      <c r="L13" s="46">
        <f t="shared" si="2"/>
        <v>-1.9482496194824922E-3</v>
      </c>
      <c r="M13" s="18"/>
    </row>
    <row r="14" spans="1:16384" x14ac:dyDescent="0.25">
      <c r="A14" s="2" t="s">
        <v>14</v>
      </c>
      <c r="B14" s="2" t="s">
        <v>135</v>
      </c>
      <c r="C14" s="18"/>
      <c r="D14" s="6">
        <v>231.6</v>
      </c>
      <c r="E14" s="6">
        <v>16.5</v>
      </c>
      <c r="F14" s="17">
        <f t="shared" si="0"/>
        <v>7.1243523316062179E-2</v>
      </c>
      <c r="G14" s="18"/>
      <c r="H14" s="6">
        <v>238.2</v>
      </c>
      <c r="I14" s="31">
        <v>17.3</v>
      </c>
      <c r="J14" s="43">
        <f t="shared" si="1"/>
        <v>7.262804366078926E-2</v>
      </c>
      <c r="K14" s="18"/>
      <c r="L14" s="46">
        <f t="shared" si="2"/>
        <v>1.3845203447270804E-3</v>
      </c>
      <c r="M14" s="18"/>
    </row>
    <row r="15" spans="1:16384" x14ac:dyDescent="0.25">
      <c r="A15" s="2" t="s">
        <v>21</v>
      </c>
      <c r="B15" s="2" t="s">
        <v>137</v>
      </c>
      <c r="C15" s="18"/>
      <c r="D15" s="12">
        <v>485</v>
      </c>
      <c r="E15" s="12">
        <v>35</v>
      </c>
      <c r="F15" s="17">
        <f t="shared" si="0"/>
        <v>7.2164948453608241E-2</v>
      </c>
      <c r="G15" s="18"/>
      <c r="H15" s="14">
        <v>495</v>
      </c>
      <c r="I15" s="39">
        <v>36</v>
      </c>
      <c r="J15" s="43">
        <f t="shared" si="1"/>
        <v>7.2727272727272724E-2</v>
      </c>
      <c r="K15" s="18"/>
      <c r="L15" s="46">
        <f t="shared" si="2"/>
        <v>5.623242736644829E-4</v>
      </c>
      <c r="M15" s="18"/>
    </row>
    <row r="16" spans="1:16384" x14ac:dyDescent="0.25">
      <c r="A16" s="2" t="s">
        <v>7</v>
      </c>
      <c r="B16" s="2" t="s">
        <v>87</v>
      </c>
      <c r="C16" s="18"/>
      <c r="D16" s="6">
        <v>231.9</v>
      </c>
      <c r="E16" s="6">
        <v>17.8</v>
      </c>
      <c r="F16" s="17">
        <f t="shared" si="0"/>
        <v>7.6757222940922812E-2</v>
      </c>
      <c r="G16" s="18"/>
      <c r="H16" s="5">
        <v>245.8</v>
      </c>
      <c r="I16" s="30">
        <v>18.3</v>
      </c>
      <c r="J16" s="43">
        <f t="shared" si="1"/>
        <v>7.4450772986167618E-2</v>
      </c>
      <c r="K16" s="18"/>
      <c r="L16" s="46">
        <f t="shared" si="2"/>
        <v>-2.3064499547551937E-3</v>
      </c>
      <c r="M16" s="18"/>
    </row>
    <row r="17" spans="1:13" x14ac:dyDescent="0.25">
      <c r="A17" s="2" t="s">
        <v>21</v>
      </c>
      <c r="B17" s="2" t="s">
        <v>112</v>
      </c>
      <c r="C17" s="18"/>
      <c r="D17" s="6">
        <v>237.02</v>
      </c>
      <c r="E17" s="6">
        <v>18.62</v>
      </c>
      <c r="F17" s="17">
        <f t="shared" si="0"/>
        <v>7.8558771411695219E-2</v>
      </c>
      <c r="G17" s="18"/>
      <c r="H17" s="6">
        <v>240.74</v>
      </c>
      <c r="I17" s="31">
        <v>18.100000000000001</v>
      </c>
      <c r="J17" s="43">
        <f t="shared" si="1"/>
        <v>7.5184846722605309E-2</v>
      </c>
      <c r="K17" s="18"/>
      <c r="L17" s="46">
        <f t="shared" si="2"/>
        <v>-3.3739246890899105E-3</v>
      </c>
      <c r="M17" s="18"/>
    </row>
    <row r="18" spans="1:13" x14ac:dyDescent="0.25">
      <c r="A18" s="2" t="s">
        <v>16</v>
      </c>
      <c r="B18" s="2" t="s">
        <v>106</v>
      </c>
      <c r="C18" s="18"/>
      <c r="D18" s="6">
        <v>400.45</v>
      </c>
      <c r="E18" s="6">
        <v>27.73</v>
      </c>
      <c r="F18" s="17">
        <f t="shared" si="0"/>
        <v>6.924709701585717E-2</v>
      </c>
      <c r="G18" s="18"/>
      <c r="H18" s="6">
        <v>403</v>
      </c>
      <c r="I18" s="31">
        <v>30.3</v>
      </c>
      <c r="J18" s="43">
        <f t="shared" si="1"/>
        <v>7.518610421836229E-2</v>
      </c>
      <c r="K18" s="18"/>
      <c r="L18" s="46">
        <f t="shared" si="2"/>
        <v>5.9390072025051199E-3</v>
      </c>
      <c r="M18" s="18"/>
    </row>
    <row r="19" spans="1:13" x14ac:dyDescent="0.25">
      <c r="A19" s="2" t="s">
        <v>21</v>
      </c>
      <c r="B19" s="2" t="s">
        <v>139</v>
      </c>
      <c r="C19" s="18"/>
      <c r="D19" s="6">
        <v>492</v>
      </c>
      <c r="E19" s="6">
        <v>36</v>
      </c>
      <c r="F19" s="17">
        <f t="shared" si="0"/>
        <v>7.3170731707317069E-2</v>
      </c>
      <c r="G19" s="18"/>
      <c r="H19" s="6">
        <v>492</v>
      </c>
      <c r="I19" s="31">
        <v>37</v>
      </c>
      <c r="J19" s="43">
        <f t="shared" si="1"/>
        <v>7.5203252032520332E-2</v>
      </c>
      <c r="K19" s="18"/>
      <c r="L19" s="46">
        <f t="shared" si="2"/>
        <v>2.0325203252032631E-3</v>
      </c>
      <c r="M19" s="18"/>
    </row>
    <row r="20" spans="1:13" x14ac:dyDescent="0.25">
      <c r="A20" s="2" t="s">
        <v>7</v>
      </c>
      <c r="B20" s="2" t="s">
        <v>122</v>
      </c>
      <c r="C20" s="18"/>
      <c r="D20" s="6">
        <v>114</v>
      </c>
      <c r="E20" s="6">
        <v>8.3000000000000007</v>
      </c>
      <c r="F20" s="17">
        <f t="shared" si="0"/>
        <v>7.2807017543859653E-2</v>
      </c>
      <c r="G20" s="18"/>
      <c r="H20" s="6">
        <v>116.4</v>
      </c>
      <c r="I20" s="31">
        <v>8.8000000000000007</v>
      </c>
      <c r="J20" s="43">
        <f t="shared" si="1"/>
        <v>7.5601374570446744E-2</v>
      </c>
      <c r="K20" s="18"/>
      <c r="L20" s="46">
        <f t="shared" si="2"/>
        <v>2.794357026587091E-3</v>
      </c>
      <c r="M20" s="18"/>
    </row>
    <row r="21" spans="1:13" x14ac:dyDescent="0.25">
      <c r="A21" s="2" t="s">
        <v>21</v>
      </c>
      <c r="B21" s="2" t="s">
        <v>46</v>
      </c>
      <c r="C21" s="18"/>
      <c r="D21" s="6">
        <v>242</v>
      </c>
      <c r="E21" s="6">
        <v>18</v>
      </c>
      <c r="F21" s="17">
        <f t="shared" si="0"/>
        <v>7.43801652892562E-2</v>
      </c>
      <c r="G21" s="18"/>
      <c r="H21" s="6">
        <v>91</v>
      </c>
      <c r="I21" s="31">
        <v>7</v>
      </c>
      <c r="J21" s="43">
        <f t="shared" si="1"/>
        <v>7.6923076923076927E-2</v>
      </c>
      <c r="K21" s="18"/>
      <c r="L21" s="46">
        <f t="shared" si="2"/>
        <v>2.5429116338207269E-3</v>
      </c>
      <c r="M21" s="18"/>
    </row>
    <row r="22" spans="1:13" x14ac:dyDescent="0.25">
      <c r="A22" s="2" t="s">
        <v>21</v>
      </c>
      <c r="B22" s="2" t="s">
        <v>124</v>
      </c>
      <c r="C22" s="18"/>
      <c r="D22" s="6">
        <v>340.44</v>
      </c>
      <c r="E22" s="6">
        <v>27.7</v>
      </c>
      <c r="F22" s="17">
        <f t="shared" si="0"/>
        <v>8.1365291975091056E-2</v>
      </c>
      <c r="G22" s="18"/>
      <c r="H22" s="6">
        <v>378.05</v>
      </c>
      <c r="I22" s="31">
        <v>29.23</v>
      </c>
      <c r="J22" s="43">
        <f t="shared" si="1"/>
        <v>7.7317815103822241E-2</v>
      </c>
      <c r="K22" s="18"/>
      <c r="L22" s="46">
        <f t="shared" si="2"/>
        <v>-4.0474768712688153E-3</v>
      </c>
      <c r="M22" s="18"/>
    </row>
    <row r="23" spans="1:13" x14ac:dyDescent="0.25">
      <c r="A23" s="2" t="s">
        <v>7</v>
      </c>
      <c r="B23" s="2" t="s">
        <v>92</v>
      </c>
      <c r="C23" s="18"/>
      <c r="D23" s="6">
        <v>413.36</v>
      </c>
      <c r="E23" s="6">
        <v>34.64</v>
      </c>
      <c r="F23" s="17">
        <f t="shared" si="0"/>
        <v>8.3801045093864907E-2</v>
      </c>
      <c r="G23" s="18"/>
      <c r="H23" s="6">
        <v>464.66</v>
      </c>
      <c r="I23" s="31">
        <v>36.19</v>
      </c>
      <c r="J23" s="43">
        <f t="shared" si="1"/>
        <v>7.7884905091895135E-2</v>
      </c>
      <c r="K23" s="18"/>
      <c r="L23" s="46">
        <f t="shared" si="2"/>
        <v>-5.9161400019697719E-3</v>
      </c>
      <c r="M23" s="18"/>
    </row>
    <row r="24" spans="1:13" x14ac:dyDescent="0.25">
      <c r="A24" s="2" t="s">
        <v>16</v>
      </c>
      <c r="B24" s="2" t="s">
        <v>104</v>
      </c>
      <c r="C24" s="18"/>
      <c r="D24" s="13">
        <v>699.2</v>
      </c>
      <c r="E24" s="13">
        <v>51.7</v>
      </c>
      <c r="F24" s="17">
        <f t="shared" si="0"/>
        <v>7.3941647597254009E-2</v>
      </c>
      <c r="G24" s="18"/>
      <c r="H24" s="8">
        <v>706.5</v>
      </c>
      <c r="I24" s="33">
        <v>55.2</v>
      </c>
      <c r="J24" s="43">
        <f t="shared" si="1"/>
        <v>7.8131634819532919E-2</v>
      </c>
      <c r="K24" s="18"/>
      <c r="L24" s="46">
        <f t="shared" si="2"/>
        <v>4.1899872222789097E-3</v>
      </c>
      <c r="M24" s="18"/>
    </row>
    <row r="25" spans="1:13" x14ac:dyDescent="0.25">
      <c r="A25" s="2" t="s">
        <v>15</v>
      </c>
      <c r="B25" s="2" t="s">
        <v>73</v>
      </c>
      <c r="C25" s="18"/>
      <c r="D25" s="6">
        <v>365.9</v>
      </c>
      <c r="E25" s="6">
        <v>31.5</v>
      </c>
      <c r="F25" s="17">
        <f t="shared" si="0"/>
        <v>8.6089095381251715E-2</v>
      </c>
      <c r="G25" s="18"/>
      <c r="H25" s="6">
        <v>376.2</v>
      </c>
      <c r="I25" s="31">
        <v>29.4</v>
      </c>
      <c r="J25" s="43">
        <f t="shared" si="1"/>
        <v>7.8149920255183414E-2</v>
      </c>
      <c r="K25" s="18"/>
      <c r="L25" s="46">
        <f t="shared" si="2"/>
        <v>-7.9391751260683013E-3</v>
      </c>
      <c r="M25" s="18"/>
    </row>
    <row r="26" spans="1:13" x14ac:dyDescent="0.25">
      <c r="A26" s="2" t="s">
        <v>21</v>
      </c>
      <c r="B26" s="2" t="s">
        <v>119</v>
      </c>
      <c r="C26" s="18"/>
      <c r="D26" s="6">
        <v>385.1</v>
      </c>
      <c r="E26" s="6">
        <v>32</v>
      </c>
      <c r="F26" s="17">
        <f t="shared" si="0"/>
        <v>8.3095299922098145E-2</v>
      </c>
      <c r="G26" s="18"/>
      <c r="H26" s="5">
        <v>431.8</v>
      </c>
      <c r="I26" s="30">
        <v>33.9</v>
      </c>
      <c r="J26" s="43">
        <f t="shared" si="1"/>
        <v>7.8508568781843438E-2</v>
      </c>
      <c r="K26" s="18"/>
      <c r="L26" s="46">
        <f t="shared" si="2"/>
        <v>-4.5867311402547073E-3</v>
      </c>
      <c r="M26" s="18"/>
    </row>
    <row r="27" spans="1:13" x14ac:dyDescent="0.25">
      <c r="A27" s="2" t="s">
        <v>16</v>
      </c>
      <c r="B27" s="2" t="s">
        <v>138</v>
      </c>
      <c r="C27" s="18"/>
      <c r="D27" s="6">
        <v>554.6</v>
      </c>
      <c r="E27" s="6">
        <v>43</v>
      </c>
      <c r="F27" s="17">
        <f t="shared" si="0"/>
        <v>7.7533357374684447E-2</v>
      </c>
      <c r="G27" s="18"/>
      <c r="H27" s="6">
        <v>579.6</v>
      </c>
      <c r="I27" s="31">
        <v>45.6</v>
      </c>
      <c r="J27" s="43">
        <f t="shared" si="1"/>
        <v>7.8674948240165632E-2</v>
      </c>
      <c r="K27" s="18"/>
      <c r="L27" s="46">
        <f t="shared" si="2"/>
        <v>1.1415908654811846E-3</v>
      </c>
      <c r="M27" s="18"/>
    </row>
    <row r="28" spans="1:13" x14ac:dyDescent="0.25">
      <c r="A28" s="2" t="s">
        <v>15</v>
      </c>
      <c r="B28" s="2" t="s">
        <v>82</v>
      </c>
      <c r="C28" s="18"/>
      <c r="D28" s="13">
        <v>177.9</v>
      </c>
      <c r="E28" s="13">
        <v>14</v>
      </c>
      <c r="F28" s="17">
        <f t="shared" si="0"/>
        <v>7.8695896571107357E-2</v>
      </c>
      <c r="G28" s="18"/>
      <c r="H28" s="13">
        <v>183.5</v>
      </c>
      <c r="I28" s="38">
        <v>14.5</v>
      </c>
      <c r="J28" s="43">
        <f t="shared" si="1"/>
        <v>7.901907356948229E-2</v>
      </c>
      <c r="K28" s="18"/>
      <c r="L28" s="46">
        <f t="shared" si="2"/>
        <v>3.2317699837493274E-4</v>
      </c>
      <c r="M28" s="18"/>
    </row>
    <row r="29" spans="1:13" x14ac:dyDescent="0.25">
      <c r="A29" s="2" t="s">
        <v>5</v>
      </c>
      <c r="B29" s="2" t="s">
        <v>128</v>
      </c>
      <c r="C29" s="18"/>
      <c r="D29" s="6">
        <v>548</v>
      </c>
      <c r="E29" s="6">
        <v>44</v>
      </c>
      <c r="F29" s="17">
        <f t="shared" si="0"/>
        <v>8.0291970802919707E-2</v>
      </c>
      <c r="G29" s="18"/>
      <c r="H29" s="5">
        <v>556</v>
      </c>
      <c r="I29" s="30">
        <v>44</v>
      </c>
      <c r="J29" s="43">
        <f t="shared" si="1"/>
        <v>7.9136690647482008E-2</v>
      </c>
      <c r="K29" s="18"/>
      <c r="L29" s="46">
        <f t="shared" si="2"/>
        <v>-1.155280155437699E-3</v>
      </c>
      <c r="M29" s="18"/>
    </row>
    <row r="30" spans="1:13" x14ac:dyDescent="0.25">
      <c r="A30" s="2" t="s">
        <v>10</v>
      </c>
      <c r="B30" s="2" t="s">
        <v>99</v>
      </c>
      <c r="C30" s="18"/>
      <c r="D30" s="6">
        <v>366.7</v>
      </c>
      <c r="E30" s="6">
        <v>28.9</v>
      </c>
      <c r="F30" s="17">
        <f t="shared" si="0"/>
        <v>7.8811017180256335E-2</v>
      </c>
      <c r="G30" s="18"/>
      <c r="H30" s="6">
        <v>375.2</v>
      </c>
      <c r="I30" s="31">
        <v>29.7</v>
      </c>
      <c r="J30" s="43">
        <f t="shared" si="1"/>
        <v>7.9157782515991468E-2</v>
      </c>
      <c r="K30" s="18"/>
      <c r="L30" s="46">
        <f t="shared" si="2"/>
        <v>3.4676533573513302E-4</v>
      </c>
      <c r="M30" s="18"/>
    </row>
    <row r="31" spans="1:13" x14ac:dyDescent="0.25">
      <c r="A31" s="2" t="s">
        <v>10</v>
      </c>
      <c r="B31" s="2" t="s">
        <v>57</v>
      </c>
      <c r="C31" s="18"/>
      <c r="D31" s="15">
        <v>362.8</v>
      </c>
      <c r="E31" s="15">
        <v>29.3</v>
      </c>
      <c r="F31" s="17">
        <f t="shared" si="0"/>
        <v>8.0760749724366046E-2</v>
      </c>
      <c r="G31" s="18"/>
      <c r="H31" s="15">
        <v>379.6</v>
      </c>
      <c r="I31" s="40">
        <v>30.1</v>
      </c>
      <c r="J31" s="43">
        <f t="shared" si="1"/>
        <v>7.9293993677555324E-2</v>
      </c>
      <c r="K31" s="18"/>
      <c r="L31" s="46">
        <f t="shared" si="2"/>
        <v>-1.4667560468107216E-3</v>
      </c>
      <c r="M31" s="18"/>
    </row>
    <row r="32" spans="1:13" x14ac:dyDescent="0.25">
      <c r="A32" s="2" t="s">
        <v>15</v>
      </c>
      <c r="B32" s="2" t="s">
        <v>108</v>
      </c>
      <c r="C32" s="18"/>
      <c r="D32" s="6">
        <v>219</v>
      </c>
      <c r="E32" s="6">
        <v>19</v>
      </c>
      <c r="F32" s="17">
        <f t="shared" si="0"/>
        <v>8.6757990867579904E-2</v>
      </c>
      <c r="G32" s="18"/>
      <c r="H32" s="6">
        <v>226</v>
      </c>
      <c r="I32" s="31">
        <v>18</v>
      </c>
      <c r="J32" s="43">
        <f t="shared" si="1"/>
        <v>7.9646017699115043E-2</v>
      </c>
      <c r="K32" s="18"/>
      <c r="L32" s="46">
        <f t="shared" si="2"/>
        <v>-7.1119731684648607E-3</v>
      </c>
      <c r="M32" s="18"/>
    </row>
    <row r="33" spans="1:13" x14ac:dyDescent="0.25">
      <c r="A33" s="2" t="s">
        <v>15</v>
      </c>
      <c r="B33" s="2" t="s">
        <v>77</v>
      </c>
      <c r="C33" s="18"/>
      <c r="D33" s="13">
        <v>278.10000000000002</v>
      </c>
      <c r="E33" s="13">
        <v>22.3</v>
      </c>
      <c r="F33" s="17">
        <f t="shared" si="0"/>
        <v>8.0186983099604453E-2</v>
      </c>
      <c r="G33" s="18"/>
      <c r="H33" s="13">
        <v>286</v>
      </c>
      <c r="I33" s="38">
        <v>22.8</v>
      </c>
      <c r="J33" s="43">
        <f t="shared" si="1"/>
        <v>7.9720279720279716E-2</v>
      </c>
      <c r="K33" s="18"/>
      <c r="L33" s="46">
        <f t="shared" si="2"/>
        <v>-4.6670337932473716E-4</v>
      </c>
      <c r="M33" s="18"/>
    </row>
    <row r="34" spans="1:13" x14ac:dyDescent="0.25">
      <c r="A34" s="2" t="s">
        <v>14</v>
      </c>
      <c r="B34" s="2" t="s">
        <v>30</v>
      </c>
      <c r="C34" s="18"/>
      <c r="D34" s="13">
        <v>979.21299999999997</v>
      </c>
      <c r="E34" s="13">
        <v>79.39</v>
      </c>
      <c r="F34" s="17">
        <f t="shared" si="0"/>
        <v>8.1075312521381976E-2</v>
      </c>
      <c r="G34" s="18"/>
      <c r="H34" s="8">
        <v>1008.775</v>
      </c>
      <c r="I34" s="33">
        <v>80.709999999999994</v>
      </c>
      <c r="J34" s="43">
        <f t="shared" si="1"/>
        <v>8.0007930410646577E-2</v>
      </c>
      <c r="K34" s="18"/>
      <c r="L34" s="46">
        <f t="shared" si="2"/>
        <v>-1.0673821107353987E-3</v>
      </c>
      <c r="M34" s="18"/>
    </row>
    <row r="35" spans="1:13" x14ac:dyDescent="0.25">
      <c r="A35" s="2" t="s">
        <v>7</v>
      </c>
      <c r="B35" s="2" t="s">
        <v>8</v>
      </c>
      <c r="C35" s="18"/>
      <c r="D35" s="6">
        <v>141.69999999999999</v>
      </c>
      <c r="E35" s="6">
        <v>12</v>
      </c>
      <c r="F35" s="17">
        <f t="shared" si="0"/>
        <v>8.4685956245589278E-2</v>
      </c>
      <c r="G35" s="18"/>
      <c r="H35" s="6">
        <v>161.6</v>
      </c>
      <c r="I35" s="31">
        <v>13</v>
      </c>
      <c r="J35" s="17">
        <f t="shared" si="1"/>
        <v>8.0445544554455448E-2</v>
      </c>
      <c r="K35" s="18"/>
      <c r="L35" s="49">
        <f t="shared" si="2"/>
        <v>-4.2404116911338302E-3</v>
      </c>
      <c r="M35" s="18"/>
    </row>
    <row r="36" spans="1:13" x14ac:dyDescent="0.25">
      <c r="A36" s="2" t="s">
        <v>21</v>
      </c>
      <c r="B36" s="2" t="s">
        <v>22</v>
      </c>
      <c r="C36" s="18"/>
      <c r="D36" s="12">
        <v>434.33</v>
      </c>
      <c r="E36" s="12">
        <v>32.68</v>
      </c>
      <c r="F36" s="17">
        <f t="shared" si="0"/>
        <v>7.5242327262680458E-2</v>
      </c>
      <c r="G36" s="18"/>
      <c r="H36" s="14">
        <v>381.44900000000001</v>
      </c>
      <c r="I36" s="39">
        <v>30.704000000000001</v>
      </c>
      <c r="J36" s="43">
        <f t="shared" si="1"/>
        <v>8.0493067225238496E-2</v>
      </c>
      <c r="K36" s="18"/>
      <c r="L36" s="46">
        <f t="shared" si="2"/>
        <v>5.2507399625580375E-3</v>
      </c>
      <c r="M36" s="18"/>
    </row>
    <row r="37" spans="1:13" x14ac:dyDescent="0.25">
      <c r="A37" s="2" t="s">
        <v>5</v>
      </c>
      <c r="B37" s="2" t="s">
        <v>13</v>
      </c>
      <c r="C37" s="18"/>
      <c r="D37" s="13">
        <v>405</v>
      </c>
      <c r="E37" s="13">
        <v>32</v>
      </c>
      <c r="F37" s="17">
        <f t="shared" si="0"/>
        <v>7.9012345679012344E-2</v>
      </c>
      <c r="G37" s="18"/>
      <c r="H37" s="8">
        <v>408</v>
      </c>
      <c r="I37" s="33">
        <v>33</v>
      </c>
      <c r="J37" s="43">
        <f t="shared" si="1"/>
        <v>8.0882352941176475E-2</v>
      </c>
      <c r="K37" s="18"/>
      <c r="L37" s="46">
        <f t="shared" si="2"/>
        <v>1.8700072621641306E-3</v>
      </c>
      <c r="M37" s="18"/>
    </row>
    <row r="38" spans="1:13" x14ac:dyDescent="0.25">
      <c r="A38" s="2" t="s">
        <v>5</v>
      </c>
      <c r="B38" s="2" t="s">
        <v>29</v>
      </c>
      <c r="C38" s="18"/>
      <c r="D38" s="6">
        <v>307.39999999999998</v>
      </c>
      <c r="E38" s="6">
        <v>25.5</v>
      </c>
      <c r="F38" s="17">
        <f t="shared" ref="F38:F69" si="3">E38/D38</f>
        <v>8.2953806115810019E-2</v>
      </c>
      <c r="G38" s="18"/>
      <c r="H38" s="6">
        <v>315.89999999999998</v>
      </c>
      <c r="I38" s="31">
        <v>25.8</v>
      </c>
      <c r="J38" s="43">
        <f t="shared" ref="J38:J69" si="4">I38/H38</f>
        <v>8.1671415004748352E-2</v>
      </c>
      <c r="K38" s="18"/>
      <c r="L38" s="46">
        <f t="shared" ref="L38:L69" si="5">J38-F38</f>
        <v>-1.2823911110616676E-3</v>
      </c>
      <c r="M38" s="18"/>
    </row>
    <row r="39" spans="1:13" x14ac:dyDescent="0.25">
      <c r="A39" s="2" t="s">
        <v>5</v>
      </c>
      <c r="B39" s="2" t="s">
        <v>44</v>
      </c>
      <c r="C39" s="18"/>
      <c r="D39" s="6">
        <v>375</v>
      </c>
      <c r="E39" s="6">
        <v>29</v>
      </c>
      <c r="F39" s="17">
        <f t="shared" si="3"/>
        <v>7.7333333333333337E-2</v>
      </c>
      <c r="G39" s="18"/>
      <c r="H39" s="6">
        <v>387</v>
      </c>
      <c r="I39" s="31">
        <v>32</v>
      </c>
      <c r="J39" s="43">
        <f t="shared" si="4"/>
        <v>8.2687338501291993E-2</v>
      </c>
      <c r="K39" s="18"/>
      <c r="L39" s="46">
        <f t="shared" si="5"/>
        <v>5.3540051679586559E-3</v>
      </c>
      <c r="M39" s="18"/>
    </row>
    <row r="40" spans="1:13" x14ac:dyDescent="0.25">
      <c r="A40" s="2" t="s">
        <v>21</v>
      </c>
      <c r="B40" s="2" t="s">
        <v>54</v>
      </c>
      <c r="C40" s="18"/>
      <c r="D40" s="6">
        <v>207.91900000000001</v>
      </c>
      <c r="E40" s="6">
        <v>17.696999999999999</v>
      </c>
      <c r="F40" s="17">
        <f t="shared" si="3"/>
        <v>8.51148764663162E-2</v>
      </c>
      <c r="G40" s="18"/>
      <c r="H40" s="6">
        <v>211.98599999999999</v>
      </c>
      <c r="I40" s="31">
        <v>17.547000000000001</v>
      </c>
      <c r="J40" s="43">
        <f t="shared" si="4"/>
        <v>8.2774334154142259E-2</v>
      </c>
      <c r="K40" s="18"/>
      <c r="L40" s="46">
        <f t="shared" si="5"/>
        <v>-2.3405423121739405E-3</v>
      </c>
      <c r="M40" s="18"/>
    </row>
    <row r="41" spans="1:13" x14ac:dyDescent="0.25">
      <c r="A41" s="2" t="s">
        <v>18</v>
      </c>
      <c r="B41" s="2" t="s">
        <v>42</v>
      </c>
      <c r="C41" s="18"/>
      <c r="D41" s="6">
        <v>441.32</v>
      </c>
      <c r="E41" s="6">
        <v>36.75</v>
      </c>
      <c r="F41" s="17">
        <f t="shared" si="3"/>
        <v>8.3272908547086022E-2</v>
      </c>
      <c r="G41" s="18"/>
      <c r="H41" s="6">
        <v>453.77</v>
      </c>
      <c r="I41" s="31">
        <v>37.6</v>
      </c>
      <c r="J41" s="43">
        <f t="shared" si="4"/>
        <v>8.286136148268948E-2</v>
      </c>
      <c r="K41" s="18"/>
      <c r="L41" s="46">
        <f t="shared" si="5"/>
        <v>-4.1154706439654187E-4</v>
      </c>
      <c r="M41" s="18"/>
    </row>
    <row r="42" spans="1:13" x14ac:dyDescent="0.25">
      <c r="A42" s="2" t="s">
        <v>18</v>
      </c>
      <c r="B42" s="2" t="s">
        <v>19</v>
      </c>
      <c r="C42" s="18"/>
      <c r="D42" s="6">
        <v>972.53399999999999</v>
      </c>
      <c r="E42" s="6">
        <v>74.930999999999997</v>
      </c>
      <c r="F42" s="17">
        <f t="shared" si="3"/>
        <v>7.704717778504401E-2</v>
      </c>
      <c r="G42" s="18"/>
      <c r="H42" s="6">
        <v>1005.561</v>
      </c>
      <c r="I42" s="31">
        <v>83.370999999999995</v>
      </c>
      <c r="J42" s="43">
        <f t="shared" si="4"/>
        <v>8.2909937835695682E-2</v>
      </c>
      <c r="K42" s="18"/>
      <c r="L42" s="46">
        <f t="shared" si="5"/>
        <v>5.8627600506516719E-3</v>
      </c>
      <c r="M42" s="18"/>
    </row>
    <row r="43" spans="1:13" x14ac:dyDescent="0.25">
      <c r="A43" s="2" t="s">
        <v>10</v>
      </c>
      <c r="B43" s="2" t="s">
        <v>67</v>
      </c>
      <c r="C43" s="18"/>
      <c r="D43" s="6">
        <v>217.87</v>
      </c>
      <c r="E43" s="6">
        <v>20.05</v>
      </c>
      <c r="F43" s="17">
        <f t="shared" si="3"/>
        <v>9.202735576261073E-2</v>
      </c>
      <c r="G43" s="18"/>
      <c r="H43" s="6">
        <v>247.02</v>
      </c>
      <c r="I43" s="31">
        <v>20.89</v>
      </c>
      <c r="J43" s="43">
        <f t="shared" si="4"/>
        <v>8.4568051169945757E-2</v>
      </c>
      <c r="K43" s="18"/>
      <c r="L43" s="46">
        <f t="shared" si="5"/>
        <v>-7.4593045926649726E-3</v>
      </c>
      <c r="M43" s="18"/>
    </row>
    <row r="44" spans="1:13" x14ac:dyDescent="0.25">
      <c r="A44" s="2" t="s">
        <v>10</v>
      </c>
      <c r="B44" s="2" t="s">
        <v>12</v>
      </c>
      <c r="C44" s="18"/>
      <c r="D44" s="6">
        <v>445.94600000000003</v>
      </c>
      <c r="E44" s="6">
        <v>37.814</v>
      </c>
      <c r="F44" s="17">
        <f t="shared" si="3"/>
        <v>8.4795020024846054E-2</v>
      </c>
      <c r="G44" s="18"/>
      <c r="H44" s="6">
        <v>462.58300000000003</v>
      </c>
      <c r="I44" s="31">
        <v>39.354999999999997</v>
      </c>
      <c r="J44" s="43">
        <f t="shared" si="4"/>
        <v>8.5076624086920599E-2</v>
      </c>
      <c r="K44" s="18"/>
      <c r="L44" s="46">
        <f t="shared" si="5"/>
        <v>2.8160406207454469E-4</v>
      </c>
      <c r="M44" s="18"/>
    </row>
    <row r="45" spans="1:13" x14ac:dyDescent="0.25">
      <c r="A45" s="2" t="s">
        <v>5</v>
      </c>
      <c r="B45" s="2" t="s">
        <v>101</v>
      </c>
      <c r="C45" s="18"/>
      <c r="D45" s="6">
        <v>173.31</v>
      </c>
      <c r="E45" s="6">
        <v>15.56</v>
      </c>
      <c r="F45" s="17">
        <f t="shared" si="3"/>
        <v>8.9781316715711726E-2</v>
      </c>
      <c r="G45" s="18"/>
      <c r="H45" s="6">
        <v>179.16</v>
      </c>
      <c r="I45" s="31">
        <v>15.26</v>
      </c>
      <c r="J45" s="43">
        <f t="shared" si="4"/>
        <v>8.5175262335342714E-2</v>
      </c>
      <c r="K45" s="18"/>
      <c r="L45" s="46">
        <f t="shared" si="5"/>
        <v>-4.6060543803690124E-3</v>
      </c>
      <c r="M45" s="18"/>
    </row>
    <row r="46" spans="1:13" x14ac:dyDescent="0.25">
      <c r="A46" s="2" t="s">
        <v>14</v>
      </c>
      <c r="B46" s="2" t="s">
        <v>110</v>
      </c>
      <c r="C46" s="18"/>
      <c r="D46" s="6">
        <v>269.3</v>
      </c>
      <c r="E46" s="6">
        <v>22.1</v>
      </c>
      <c r="F46" s="17">
        <f t="shared" si="3"/>
        <v>8.2064611956925368E-2</v>
      </c>
      <c r="G46" s="18"/>
      <c r="H46" s="6">
        <v>272.60000000000002</v>
      </c>
      <c r="I46" s="31">
        <v>23.5</v>
      </c>
      <c r="J46" s="43">
        <f t="shared" si="4"/>
        <v>8.620689655172413E-2</v>
      </c>
      <c r="K46" s="18"/>
      <c r="L46" s="46">
        <f t="shared" si="5"/>
        <v>4.1422845947987619E-3</v>
      </c>
      <c r="M46" s="18"/>
    </row>
    <row r="47" spans="1:13" x14ac:dyDescent="0.25">
      <c r="A47" s="2" t="s">
        <v>16</v>
      </c>
      <c r="B47" s="2" t="s">
        <v>107</v>
      </c>
      <c r="C47" s="18"/>
      <c r="D47" s="6">
        <v>282.49</v>
      </c>
      <c r="E47" s="6">
        <v>23.94</v>
      </c>
      <c r="F47" s="17">
        <f t="shared" si="3"/>
        <v>8.4746362703104539E-2</v>
      </c>
      <c r="G47" s="18"/>
      <c r="H47" s="6">
        <v>291.89999999999998</v>
      </c>
      <c r="I47" s="31">
        <v>25.18</v>
      </c>
      <c r="J47" s="43">
        <f t="shared" si="4"/>
        <v>8.6262418636519358E-2</v>
      </c>
      <c r="K47" s="18"/>
      <c r="L47" s="46">
        <f t="shared" si="5"/>
        <v>1.5160559334148199E-3</v>
      </c>
      <c r="M47" s="18"/>
    </row>
    <row r="48" spans="1:13" x14ac:dyDescent="0.25">
      <c r="A48" s="2" t="s">
        <v>7</v>
      </c>
      <c r="B48" s="2" t="s">
        <v>78</v>
      </c>
      <c r="C48" s="18"/>
      <c r="D48" s="6">
        <v>341.8</v>
      </c>
      <c r="E48" s="6">
        <v>28.4</v>
      </c>
      <c r="F48" s="17">
        <f t="shared" si="3"/>
        <v>8.3089526038619063E-2</v>
      </c>
      <c r="G48" s="18"/>
      <c r="H48" s="6">
        <v>355.8</v>
      </c>
      <c r="I48" s="31">
        <v>30.7</v>
      </c>
      <c r="J48" s="43">
        <f t="shared" si="4"/>
        <v>8.6284429454749859E-2</v>
      </c>
      <c r="K48" s="18"/>
      <c r="L48" s="46">
        <f t="shared" si="5"/>
        <v>3.1949034161307954E-3</v>
      </c>
      <c r="M48" s="18"/>
    </row>
    <row r="49" spans="1:13" x14ac:dyDescent="0.25">
      <c r="A49" s="2" t="s">
        <v>10</v>
      </c>
      <c r="B49" s="2" t="s">
        <v>79</v>
      </c>
      <c r="C49" s="18"/>
      <c r="D49" s="6">
        <v>238.9</v>
      </c>
      <c r="E49" s="6">
        <v>22.5</v>
      </c>
      <c r="F49" s="17">
        <f t="shared" si="3"/>
        <v>9.4181665969024692E-2</v>
      </c>
      <c r="G49" s="18"/>
      <c r="H49" s="6">
        <v>271.2</v>
      </c>
      <c r="I49" s="31">
        <v>23.7</v>
      </c>
      <c r="J49" s="43">
        <f t="shared" si="4"/>
        <v>8.7389380530973448E-2</v>
      </c>
      <c r="K49" s="18"/>
      <c r="L49" s="46">
        <f t="shared" si="5"/>
        <v>-6.7922854380512432E-3</v>
      </c>
      <c r="M49" s="18"/>
    </row>
    <row r="50" spans="1:13" x14ac:dyDescent="0.25">
      <c r="A50" s="2" t="s">
        <v>10</v>
      </c>
      <c r="B50" s="2" t="s">
        <v>130</v>
      </c>
      <c r="C50" s="18"/>
      <c r="D50" s="6">
        <v>371.6</v>
      </c>
      <c r="E50" s="6">
        <v>33.4</v>
      </c>
      <c r="F50" s="17">
        <f t="shared" si="3"/>
        <v>8.9881593110871891E-2</v>
      </c>
      <c r="G50" s="18"/>
      <c r="H50" s="6">
        <v>381.9</v>
      </c>
      <c r="I50" s="31">
        <v>33.700000000000003</v>
      </c>
      <c r="J50" s="43">
        <f t="shared" si="4"/>
        <v>8.8242995548572942E-2</v>
      </c>
      <c r="K50" s="18"/>
      <c r="L50" s="46">
        <f t="shared" si="5"/>
        <v>-1.638597562298949E-3</v>
      </c>
      <c r="M50" s="18"/>
    </row>
    <row r="51" spans="1:13" x14ac:dyDescent="0.25">
      <c r="A51" s="2" t="s">
        <v>5</v>
      </c>
      <c r="B51" s="2" t="s">
        <v>23</v>
      </c>
      <c r="C51" s="18"/>
      <c r="D51" s="10">
        <v>142.59</v>
      </c>
      <c r="E51" s="10">
        <v>11.98</v>
      </c>
      <c r="F51" s="17">
        <f t="shared" si="3"/>
        <v>8.4017111999438954E-2</v>
      </c>
      <c r="G51" s="18"/>
      <c r="H51" s="10">
        <v>37.380000000000003</v>
      </c>
      <c r="I51" s="35">
        <v>3.3</v>
      </c>
      <c r="J51" s="43">
        <f t="shared" si="4"/>
        <v>8.8282504012841087E-2</v>
      </c>
      <c r="K51" s="18"/>
      <c r="L51" s="46">
        <f t="shared" si="5"/>
        <v>4.2653920134021334E-3</v>
      </c>
      <c r="M51" s="18"/>
    </row>
    <row r="52" spans="1:13" x14ac:dyDescent="0.25">
      <c r="A52" s="2" t="s">
        <v>14</v>
      </c>
      <c r="B52" s="2" t="s">
        <v>136</v>
      </c>
      <c r="C52" s="18"/>
      <c r="D52" s="6">
        <v>286.3</v>
      </c>
      <c r="E52" s="6">
        <v>25.5</v>
      </c>
      <c r="F52" s="17">
        <f t="shared" si="3"/>
        <v>8.9067411805798108E-2</v>
      </c>
      <c r="G52" s="18"/>
      <c r="H52" s="6">
        <v>298.5</v>
      </c>
      <c r="I52" s="31">
        <v>26.4</v>
      </c>
      <c r="J52" s="43">
        <f t="shared" si="4"/>
        <v>8.8442211055276373E-2</v>
      </c>
      <c r="K52" s="18"/>
      <c r="L52" s="46">
        <f t="shared" si="5"/>
        <v>-6.2520075052173441E-4</v>
      </c>
      <c r="M52" s="18"/>
    </row>
    <row r="53" spans="1:13" x14ac:dyDescent="0.25">
      <c r="A53" s="2" t="s">
        <v>5</v>
      </c>
      <c r="B53" s="2" t="s">
        <v>100</v>
      </c>
      <c r="C53" s="18"/>
      <c r="D53" s="6">
        <v>389</v>
      </c>
      <c r="E53" s="6">
        <v>36</v>
      </c>
      <c r="F53" s="17">
        <f t="shared" si="3"/>
        <v>9.2544987146529561E-2</v>
      </c>
      <c r="G53" s="18"/>
      <c r="H53" s="6">
        <v>395</v>
      </c>
      <c r="I53" s="31">
        <v>35</v>
      </c>
      <c r="J53" s="43">
        <f t="shared" si="4"/>
        <v>8.8607594936708861E-2</v>
      </c>
      <c r="K53" s="18"/>
      <c r="L53" s="46">
        <f t="shared" si="5"/>
        <v>-3.9373922098207004E-3</v>
      </c>
      <c r="M53" s="18"/>
    </row>
    <row r="54" spans="1:13" x14ac:dyDescent="0.25">
      <c r="A54" s="2" t="s">
        <v>21</v>
      </c>
      <c r="B54" s="2" t="s">
        <v>116</v>
      </c>
      <c r="C54" s="18"/>
      <c r="D54" s="6">
        <v>178.83</v>
      </c>
      <c r="E54" s="6">
        <v>16.559999999999999</v>
      </c>
      <c r="F54" s="17">
        <f t="shared" si="3"/>
        <v>9.2601912430800182E-2</v>
      </c>
      <c r="G54" s="18"/>
      <c r="H54" s="6">
        <v>185.05</v>
      </c>
      <c r="I54" s="31">
        <v>16.43</v>
      </c>
      <c r="J54" s="43">
        <f t="shared" si="4"/>
        <v>8.8786814374493372E-2</v>
      </c>
      <c r="K54" s="18"/>
      <c r="L54" s="46">
        <f t="shared" si="5"/>
        <v>-3.8150980563068093E-3</v>
      </c>
      <c r="M54" s="18"/>
    </row>
    <row r="55" spans="1:13" x14ac:dyDescent="0.25">
      <c r="A55" s="2" t="s">
        <v>5</v>
      </c>
      <c r="B55" s="2" t="s">
        <v>24</v>
      </c>
      <c r="C55" s="18"/>
      <c r="D55" s="9">
        <v>477.02</v>
      </c>
      <c r="E55" s="9">
        <v>41.59</v>
      </c>
      <c r="F55" s="17">
        <f t="shared" si="3"/>
        <v>8.7187120036895743E-2</v>
      </c>
      <c r="G55" s="18"/>
      <c r="H55" s="9">
        <v>122.05</v>
      </c>
      <c r="I55" s="34">
        <v>10.87</v>
      </c>
      <c r="J55" s="43">
        <f t="shared" si="4"/>
        <v>8.9061859893486278E-2</v>
      </c>
      <c r="K55" s="18"/>
      <c r="L55" s="46">
        <f t="shared" si="5"/>
        <v>1.8747398565905349E-3</v>
      </c>
      <c r="M55" s="18"/>
    </row>
    <row r="56" spans="1:13" x14ac:dyDescent="0.25">
      <c r="A56" s="2" t="s">
        <v>5</v>
      </c>
      <c r="B56" s="2" t="s">
        <v>89</v>
      </c>
      <c r="C56" s="18"/>
      <c r="D56" s="6">
        <v>220.9</v>
      </c>
      <c r="E56" s="6">
        <v>19.7</v>
      </c>
      <c r="F56" s="17">
        <f t="shared" si="3"/>
        <v>8.9180624717066545E-2</v>
      </c>
      <c r="G56" s="18"/>
      <c r="H56" s="6">
        <v>223</v>
      </c>
      <c r="I56" s="31">
        <v>19.899999999999999</v>
      </c>
      <c r="J56" s="43">
        <f t="shared" si="4"/>
        <v>8.9237668161434969E-2</v>
      </c>
      <c r="K56" s="18"/>
      <c r="L56" s="46">
        <f t="shared" si="5"/>
        <v>5.7043444368423679E-5</v>
      </c>
      <c r="M56" s="18"/>
    </row>
    <row r="57" spans="1:13" x14ac:dyDescent="0.25">
      <c r="A57" s="2" t="s">
        <v>14</v>
      </c>
      <c r="B57" s="2" t="s">
        <v>91</v>
      </c>
      <c r="C57" s="18"/>
      <c r="D57" s="6">
        <v>227.1</v>
      </c>
      <c r="E57" s="6">
        <v>20</v>
      </c>
      <c r="F57" s="17">
        <f t="shared" si="3"/>
        <v>8.8066930867459273E-2</v>
      </c>
      <c r="G57" s="18"/>
      <c r="H57" s="6">
        <v>230.5</v>
      </c>
      <c r="I57" s="31">
        <v>20.8</v>
      </c>
      <c r="J57" s="43">
        <f t="shared" si="4"/>
        <v>9.0238611713665942E-2</v>
      </c>
      <c r="K57" s="18"/>
      <c r="L57" s="46">
        <f t="shared" si="5"/>
        <v>2.1716808462066695E-3</v>
      </c>
      <c r="M57" s="18"/>
    </row>
    <row r="58" spans="1:13" x14ac:dyDescent="0.25">
      <c r="A58" s="2" t="s">
        <v>5</v>
      </c>
      <c r="B58" s="2" t="s">
        <v>88</v>
      </c>
      <c r="C58" s="18"/>
      <c r="D58" s="13">
        <v>239</v>
      </c>
      <c r="E58" s="13">
        <v>25</v>
      </c>
      <c r="F58" s="17">
        <f t="shared" si="3"/>
        <v>0.10460251046025104</v>
      </c>
      <c r="G58" s="18"/>
      <c r="H58" s="8">
        <v>243</v>
      </c>
      <c r="I58" s="33">
        <v>22</v>
      </c>
      <c r="J58" s="43">
        <f t="shared" si="4"/>
        <v>9.0534979423868317E-2</v>
      </c>
      <c r="K58" s="18"/>
      <c r="L58" s="46">
        <f t="shared" si="5"/>
        <v>-1.4067531036382724E-2</v>
      </c>
      <c r="M58" s="18"/>
    </row>
    <row r="59" spans="1:13" x14ac:dyDescent="0.25">
      <c r="A59" s="2" t="s">
        <v>7</v>
      </c>
      <c r="B59" s="2" t="s">
        <v>37</v>
      </c>
      <c r="C59" s="18"/>
      <c r="D59" s="6">
        <v>153.6</v>
      </c>
      <c r="E59" s="6">
        <v>13.6</v>
      </c>
      <c r="F59" s="17">
        <f t="shared" si="3"/>
        <v>8.8541666666666671E-2</v>
      </c>
      <c r="G59" s="18"/>
      <c r="H59" s="6">
        <v>157.1</v>
      </c>
      <c r="I59" s="31">
        <v>14.4</v>
      </c>
      <c r="J59" s="43">
        <f t="shared" si="4"/>
        <v>9.1661362189688109E-2</v>
      </c>
      <c r="K59" s="18"/>
      <c r="L59" s="46">
        <f t="shared" si="5"/>
        <v>3.1196955230214374E-3</v>
      </c>
      <c r="M59" s="18"/>
    </row>
    <row r="60" spans="1:13" x14ac:dyDescent="0.25">
      <c r="A60" s="2" t="s">
        <v>21</v>
      </c>
      <c r="B60" s="2" t="s">
        <v>28</v>
      </c>
      <c r="C60" s="18"/>
      <c r="D60" s="6">
        <v>243.91</v>
      </c>
      <c r="E60" s="6">
        <v>22.37</v>
      </c>
      <c r="F60" s="17">
        <f t="shared" si="3"/>
        <v>9.1714156861137305E-2</v>
      </c>
      <c r="G60" s="18"/>
      <c r="H60" s="6">
        <v>279.08999999999997</v>
      </c>
      <c r="I60" s="31">
        <v>25.92</v>
      </c>
      <c r="J60" s="43">
        <f t="shared" si="4"/>
        <v>9.2873266688165118E-2</v>
      </c>
      <c r="K60" s="18"/>
      <c r="L60" s="46">
        <f t="shared" si="5"/>
        <v>1.1591098270278127E-3</v>
      </c>
      <c r="M60" s="18"/>
    </row>
    <row r="61" spans="1:13" x14ac:dyDescent="0.25">
      <c r="A61" s="2" t="s">
        <v>7</v>
      </c>
      <c r="B61" s="2" t="s">
        <v>85</v>
      </c>
      <c r="C61" s="18"/>
      <c r="D61" s="6">
        <v>122.3</v>
      </c>
      <c r="E61" s="6">
        <v>12.9</v>
      </c>
      <c r="F61" s="17">
        <f t="shared" si="3"/>
        <v>0.10547833197056419</v>
      </c>
      <c r="G61" s="18"/>
      <c r="H61" s="6">
        <v>139.6</v>
      </c>
      <c r="I61" s="31">
        <v>13</v>
      </c>
      <c r="J61" s="43">
        <f t="shared" si="4"/>
        <v>9.3123209169054449E-2</v>
      </c>
      <c r="K61" s="18"/>
      <c r="L61" s="46">
        <f t="shared" si="5"/>
        <v>-1.2355122801509744E-2</v>
      </c>
      <c r="M61" s="18"/>
    </row>
    <row r="62" spans="1:13" x14ac:dyDescent="0.25">
      <c r="A62" s="2" t="s">
        <v>5</v>
      </c>
      <c r="B62" s="2" t="s">
        <v>126</v>
      </c>
      <c r="C62" s="18"/>
      <c r="D62" s="6">
        <v>444.4</v>
      </c>
      <c r="E62" s="6">
        <v>42.2</v>
      </c>
      <c r="F62" s="17">
        <f t="shared" si="3"/>
        <v>9.4959495949594977E-2</v>
      </c>
      <c r="G62" s="18"/>
      <c r="H62" s="6">
        <v>448.7</v>
      </c>
      <c r="I62" s="31">
        <v>41.8</v>
      </c>
      <c r="J62" s="43">
        <f t="shared" si="4"/>
        <v>9.3158012034767104E-2</v>
      </c>
      <c r="K62" s="18"/>
      <c r="L62" s="46">
        <f t="shared" si="5"/>
        <v>-1.8014839148278727E-3</v>
      </c>
      <c r="M62" s="18"/>
    </row>
    <row r="63" spans="1:13" x14ac:dyDescent="0.25">
      <c r="A63" s="2" t="s">
        <v>7</v>
      </c>
      <c r="B63" s="2" t="s">
        <v>32</v>
      </c>
      <c r="C63" s="18"/>
      <c r="D63" s="6">
        <v>253.4</v>
      </c>
      <c r="E63" s="6">
        <v>25.6</v>
      </c>
      <c r="F63" s="17">
        <f t="shared" si="3"/>
        <v>0.10102604577742699</v>
      </c>
      <c r="G63" s="18"/>
      <c r="H63" s="6">
        <v>289.95</v>
      </c>
      <c r="I63" s="31">
        <v>27.07</v>
      </c>
      <c r="J63" s="17">
        <f t="shared" si="4"/>
        <v>9.3360924297292647E-2</v>
      </c>
      <c r="K63" s="18"/>
      <c r="L63" s="49">
        <f t="shared" si="5"/>
        <v>-7.6651214801343459E-3</v>
      </c>
      <c r="M63" s="18"/>
    </row>
    <row r="64" spans="1:13" x14ac:dyDescent="0.25">
      <c r="A64" s="2" t="s">
        <v>7</v>
      </c>
      <c r="B64" s="2" t="s">
        <v>62</v>
      </c>
      <c r="C64" s="18"/>
      <c r="D64" s="6">
        <v>255.4</v>
      </c>
      <c r="E64" s="6">
        <v>23</v>
      </c>
      <c r="F64" s="17">
        <f t="shared" si="3"/>
        <v>9.0054815974941263E-2</v>
      </c>
      <c r="G64" s="18"/>
      <c r="H64" s="6">
        <v>262.89999999999998</v>
      </c>
      <c r="I64" s="31">
        <v>24.6</v>
      </c>
      <c r="J64" s="43">
        <f t="shared" si="4"/>
        <v>9.3571700266260951E-2</v>
      </c>
      <c r="K64" s="18"/>
      <c r="L64" s="46">
        <f t="shared" si="5"/>
        <v>3.5168842913196885E-3</v>
      </c>
      <c r="M64" s="18"/>
    </row>
    <row r="65" spans="1:13" x14ac:dyDescent="0.25">
      <c r="A65" s="2" t="s">
        <v>10</v>
      </c>
      <c r="B65" s="2" t="s">
        <v>123</v>
      </c>
      <c r="C65" s="18"/>
      <c r="D65" s="6">
        <v>239.4</v>
      </c>
      <c r="E65" s="6">
        <v>23.3</v>
      </c>
      <c r="F65" s="17">
        <f t="shared" si="3"/>
        <v>9.73266499582289E-2</v>
      </c>
      <c r="G65" s="18"/>
      <c r="H65" s="6">
        <v>265.89999999999998</v>
      </c>
      <c r="I65" s="31">
        <v>25</v>
      </c>
      <c r="J65" s="43">
        <f t="shared" si="4"/>
        <v>9.4020308386611517E-2</v>
      </c>
      <c r="K65" s="18"/>
      <c r="L65" s="46">
        <f t="shared" si="5"/>
        <v>-3.3063415716173827E-3</v>
      </c>
      <c r="M65" s="18"/>
    </row>
    <row r="66" spans="1:13" x14ac:dyDescent="0.25">
      <c r="A66" s="3" t="s">
        <v>7</v>
      </c>
      <c r="B66" s="2" t="s">
        <v>53</v>
      </c>
      <c r="C66" s="18"/>
      <c r="D66" s="6">
        <v>244.59</v>
      </c>
      <c r="E66" s="6">
        <v>21.882000000000001</v>
      </c>
      <c r="F66" s="17">
        <f t="shared" si="3"/>
        <v>8.9464000981233902E-2</v>
      </c>
      <c r="G66" s="18"/>
      <c r="H66" s="6">
        <v>245.34200000000001</v>
      </c>
      <c r="I66" s="31">
        <v>23.251999999999999</v>
      </c>
      <c r="J66" s="43">
        <f t="shared" si="4"/>
        <v>9.4773825924627658E-2</v>
      </c>
      <c r="K66" s="18"/>
      <c r="L66" s="46">
        <f t="shared" si="5"/>
        <v>5.3098249433937567E-3</v>
      </c>
      <c r="M66" s="18"/>
    </row>
    <row r="67" spans="1:13" x14ac:dyDescent="0.25">
      <c r="A67" s="2" t="s">
        <v>18</v>
      </c>
      <c r="B67" s="2" t="s">
        <v>58</v>
      </c>
      <c r="C67" s="18"/>
      <c r="D67" s="13">
        <v>228.5</v>
      </c>
      <c r="E67" s="13">
        <v>21.7</v>
      </c>
      <c r="F67" s="17">
        <f t="shared" si="3"/>
        <v>9.4967177242888404E-2</v>
      </c>
      <c r="G67" s="18"/>
      <c r="H67" s="8">
        <v>234.2</v>
      </c>
      <c r="I67" s="33">
        <v>22.2</v>
      </c>
      <c r="J67" s="43">
        <f t="shared" si="4"/>
        <v>9.479077711357814E-2</v>
      </c>
      <c r="K67" s="18"/>
      <c r="L67" s="46">
        <f t="shared" si="5"/>
        <v>-1.7640012931026405E-4</v>
      </c>
      <c r="M67" s="18"/>
    </row>
    <row r="68" spans="1:13" x14ac:dyDescent="0.25">
      <c r="A68" s="2" t="s">
        <v>5</v>
      </c>
      <c r="B68" s="2" t="s">
        <v>102</v>
      </c>
      <c r="C68" s="18"/>
      <c r="D68" s="6">
        <v>737</v>
      </c>
      <c r="E68" s="6">
        <v>79</v>
      </c>
      <c r="F68" s="17">
        <f t="shared" si="3"/>
        <v>0.10719131614654002</v>
      </c>
      <c r="G68" s="18"/>
      <c r="H68" s="5">
        <v>828</v>
      </c>
      <c r="I68" s="30">
        <v>79</v>
      </c>
      <c r="J68" s="43">
        <f t="shared" si="4"/>
        <v>9.5410628019323665E-2</v>
      </c>
      <c r="K68" s="18"/>
      <c r="L68" s="46">
        <f t="shared" si="5"/>
        <v>-1.178068812721636E-2</v>
      </c>
      <c r="M68" s="18"/>
    </row>
    <row r="69" spans="1:13" x14ac:dyDescent="0.25">
      <c r="A69" s="2" t="s">
        <v>7</v>
      </c>
      <c r="B69" s="2" t="s">
        <v>140</v>
      </c>
      <c r="C69" s="18"/>
      <c r="D69" s="6">
        <v>171</v>
      </c>
      <c r="E69" s="6">
        <v>17.5</v>
      </c>
      <c r="F69" s="17">
        <f t="shared" si="3"/>
        <v>0.1023391812865497</v>
      </c>
      <c r="G69" s="18"/>
      <c r="H69" s="6">
        <v>190.2</v>
      </c>
      <c r="I69" s="31">
        <v>18.2</v>
      </c>
      <c r="J69" s="43">
        <f t="shared" si="4"/>
        <v>9.5688748685594113E-2</v>
      </c>
      <c r="K69" s="18"/>
      <c r="L69" s="46">
        <f t="shared" si="5"/>
        <v>-6.6504326009555886E-3</v>
      </c>
      <c r="M69" s="18"/>
    </row>
    <row r="70" spans="1:13" x14ac:dyDescent="0.25">
      <c r="A70" s="2" t="s">
        <v>21</v>
      </c>
      <c r="B70" s="2" t="s">
        <v>60</v>
      </c>
      <c r="C70" s="18"/>
      <c r="D70" s="12">
        <v>304</v>
      </c>
      <c r="E70" s="12">
        <v>31</v>
      </c>
      <c r="F70" s="17">
        <f t="shared" ref="F70:F101" si="6">E70/D70</f>
        <v>0.10197368421052631</v>
      </c>
      <c r="G70" s="18"/>
      <c r="H70" s="14">
        <v>83</v>
      </c>
      <c r="I70" s="39">
        <v>8</v>
      </c>
      <c r="J70" s="43">
        <f t="shared" ref="J70:J101" si="7">I70/H70</f>
        <v>9.6385542168674704E-2</v>
      </c>
      <c r="K70" s="18"/>
      <c r="L70" s="46">
        <f t="shared" ref="L70:L101" si="8">J70-F70</f>
        <v>-5.5881420418516098E-3</v>
      </c>
      <c r="M70" s="18"/>
    </row>
    <row r="71" spans="1:13" x14ac:dyDescent="0.25">
      <c r="A71" s="2" t="s">
        <v>15</v>
      </c>
      <c r="B71" s="2" t="s">
        <v>74</v>
      </c>
      <c r="C71" s="18"/>
      <c r="D71" s="6">
        <v>307.3</v>
      </c>
      <c r="E71" s="6">
        <v>30.2</v>
      </c>
      <c r="F71" s="17">
        <f t="shared" si="6"/>
        <v>9.8275301008786203E-2</v>
      </c>
      <c r="G71" s="18"/>
      <c r="H71" s="6">
        <v>313.5</v>
      </c>
      <c r="I71" s="31">
        <v>30.4</v>
      </c>
      <c r="J71" s="43">
        <f t="shared" si="7"/>
        <v>9.696969696969697E-2</v>
      </c>
      <c r="K71" s="18"/>
      <c r="L71" s="46">
        <f t="shared" si="8"/>
        <v>-1.3056040390892337E-3</v>
      </c>
      <c r="M71" s="18"/>
    </row>
    <row r="72" spans="1:13" x14ac:dyDescent="0.25">
      <c r="A72" s="2" t="s">
        <v>5</v>
      </c>
      <c r="B72" s="2" t="s">
        <v>6</v>
      </c>
      <c r="C72" s="18"/>
      <c r="D72" s="6">
        <v>201.9</v>
      </c>
      <c r="E72" s="6">
        <v>19.8</v>
      </c>
      <c r="F72" s="17">
        <f t="shared" si="6"/>
        <v>9.8068350668647844E-2</v>
      </c>
      <c r="G72" s="18"/>
      <c r="H72" s="5">
        <v>207.2</v>
      </c>
      <c r="I72" s="30">
        <v>20.2</v>
      </c>
      <c r="J72" s="43">
        <f t="shared" si="7"/>
        <v>9.749034749034749E-2</v>
      </c>
      <c r="K72" s="18"/>
      <c r="L72" s="46">
        <f t="shared" si="8"/>
        <v>-5.7800317830035419E-4</v>
      </c>
      <c r="M72" s="18"/>
    </row>
    <row r="73" spans="1:13" x14ac:dyDescent="0.25">
      <c r="A73" s="2" t="s">
        <v>5</v>
      </c>
      <c r="B73" s="2" t="s">
        <v>55</v>
      </c>
      <c r="C73" s="18"/>
      <c r="D73" s="6">
        <v>186.8</v>
      </c>
      <c r="E73" s="6">
        <v>18.399999999999999</v>
      </c>
      <c r="F73" s="17">
        <f t="shared" si="6"/>
        <v>9.8501070663811544E-2</v>
      </c>
      <c r="G73" s="18"/>
      <c r="H73" s="6">
        <v>189.5</v>
      </c>
      <c r="I73" s="31">
        <v>18.5</v>
      </c>
      <c r="J73" s="43">
        <f t="shared" si="7"/>
        <v>9.7625329815303433E-2</v>
      </c>
      <c r="K73" s="18"/>
      <c r="L73" s="46">
        <f t="shared" si="8"/>
        <v>-8.7574084850811085E-4</v>
      </c>
      <c r="M73" s="18"/>
    </row>
    <row r="74" spans="1:13" x14ac:dyDescent="0.25">
      <c r="A74" s="2" t="s">
        <v>7</v>
      </c>
      <c r="B74" s="2" t="s">
        <v>114</v>
      </c>
      <c r="C74" s="18"/>
      <c r="D74" s="13">
        <v>309</v>
      </c>
      <c r="E74" s="13">
        <v>33</v>
      </c>
      <c r="F74" s="17">
        <f t="shared" si="6"/>
        <v>0.10679611650485436</v>
      </c>
      <c r="G74" s="18"/>
      <c r="H74" s="8">
        <v>357</v>
      </c>
      <c r="I74" s="33">
        <v>35</v>
      </c>
      <c r="J74" s="43">
        <f t="shared" si="7"/>
        <v>9.8039215686274508E-2</v>
      </c>
      <c r="K74" s="18"/>
      <c r="L74" s="46">
        <f t="shared" si="8"/>
        <v>-8.7569008185798547E-3</v>
      </c>
      <c r="M74" s="18"/>
    </row>
    <row r="75" spans="1:13" x14ac:dyDescent="0.25">
      <c r="A75" s="2" t="s">
        <v>15</v>
      </c>
      <c r="B75" s="2" t="s">
        <v>81</v>
      </c>
      <c r="C75" s="18"/>
      <c r="D75" s="6">
        <v>730.42</v>
      </c>
      <c r="E75" s="6">
        <v>71.89</v>
      </c>
      <c r="F75" s="17">
        <f t="shared" si="6"/>
        <v>9.8422825223843824E-2</v>
      </c>
      <c r="G75" s="18"/>
      <c r="H75" s="6">
        <v>772.23</v>
      </c>
      <c r="I75" s="31">
        <v>75.86</v>
      </c>
      <c r="J75" s="43">
        <f t="shared" si="7"/>
        <v>9.8234981805938648E-2</v>
      </c>
      <c r="K75" s="18"/>
      <c r="L75" s="46">
        <f t="shared" si="8"/>
        <v>-1.8784341790517578E-4</v>
      </c>
      <c r="M75" s="18"/>
    </row>
    <row r="76" spans="1:13" x14ac:dyDescent="0.25">
      <c r="A76" s="2" t="s">
        <v>14</v>
      </c>
      <c r="B76" s="2" t="s">
        <v>49</v>
      </c>
      <c r="C76" s="18"/>
      <c r="D76" s="6">
        <v>351.4</v>
      </c>
      <c r="E76" s="6">
        <v>34.299999999999997</v>
      </c>
      <c r="F76" s="17">
        <f t="shared" si="6"/>
        <v>9.7609561752988044E-2</v>
      </c>
      <c r="G76" s="18"/>
      <c r="H76" s="6">
        <v>353.6</v>
      </c>
      <c r="I76" s="31">
        <v>34.9</v>
      </c>
      <c r="J76" s="43">
        <f t="shared" si="7"/>
        <v>9.8699095022624431E-2</v>
      </c>
      <c r="K76" s="18"/>
      <c r="L76" s="46">
        <f t="shared" si="8"/>
        <v>1.0895332696363863E-3</v>
      </c>
      <c r="M76" s="18"/>
    </row>
    <row r="77" spans="1:13" x14ac:dyDescent="0.25">
      <c r="A77" s="2" t="s">
        <v>15</v>
      </c>
      <c r="B77" s="2" t="s">
        <v>115</v>
      </c>
      <c r="C77" s="18"/>
      <c r="D77" s="13">
        <v>725.7</v>
      </c>
      <c r="E77" s="13">
        <v>72.599999999999994</v>
      </c>
      <c r="F77" s="17">
        <f t="shared" si="6"/>
        <v>0.1000413393964448</v>
      </c>
      <c r="G77" s="18"/>
      <c r="H77" s="8">
        <v>746.1</v>
      </c>
      <c r="I77" s="33">
        <v>73.8</v>
      </c>
      <c r="J77" s="43">
        <f t="shared" si="7"/>
        <v>9.8914354644149577E-2</v>
      </c>
      <c r="K77" s="18"/>
      <c r="L77" s="46">
        <f t="shared" si="8"/>
        <v>-1.1269847522952237E-3</v>
      </c>
      <c r="M77" s="18"/>
    </row>
    <row r="78" spans="1:13" x14ac:dyDescent="0.25">
      <c r="A78" s="2" t="s">
        <v>7</v>
      </c>
      <c r="B78" s="2" t="s">
        <v>80</v>
      </c>
      <c r="C78" s="18"/>
      <c r="D78" s="6">
        <v>286.488</v>
      </c>
      <c r="E78" s="6">
        <v>26.585999999999999</v>
      </c>
      <c r="F78" s="17">
        <f t="shared" si="6"/>
        <v>9.2799698416687601E-2</v>
      </c>
      <c r="G78" s="18"/>
      <c r="H78" s="6">
        <v>74.364999999999995</v>
      </c>
      <c r="I78" s="31">
        <v>7.3570000000000002</v>
      </c>
      <c r="J78" s="43">
        <f t="shared" si="7"/>
        <v>9.893094869898475E-2</v>
      </c>
      <c r="K78" s="18"/>
      <c r="L78" s="46">
        <f t="shared" si="8"/>
        <v>6.1312502822971487E-3</v>
      </c>
      <c r="M78" s="18"/>
    </row>
    <row r="79" spans="1:13" x14ac:dyDescent="0.25">
      <c r="A79" s="2" t="s">
        <v>10</v>
      </c>
      <c r="B79" s="2" t="s">
        <v>84</v>
      </c>
      <c r="C79" s="18"/>
      <c r="D79" s="13">
        <v>471.334</v>
      </c>
      <c r="E79" s="13">
        <v>46.11</v>
      </c>
      <c r="F79" s="17">
        <f t="shared" si="6"/>
        <v>9.7828715942410258E-2</v>
      </c>
      <c r="G79" s="18"/>
      <c r="H79" s="13">
        <v>476.113</v>
      </c>
      <c r="I79" s="38">
        <v>47.235999999999997</v>
      </c>
      <c r="J79" s="43">
        <f t="shared" si="7"/>
        <v>9.9211741750382776E-2</v>
      </c>
      <c r="K79" s="18"/>
      <c r="L79" s="46">
        <f t="shared" si="8"/>
        <v>1.3830258079725183E-3</v>
      </c>
      <c r="M79" s="18"/>
    </row>
    <row r="80" spans="1:13" x14ac:dyDescent="0.25">
      <c r="A80" s="2" t="s">
        <v>10</v>
      </c>
      <c r="B80" s="2" t="s">
        <v>27</v>
      </c>
      <c r="C80" s="18"/>
      <c r="D80" s="6">
        <v>414.13299999999998</v>
      </c>
      <c r="E80" s="6">
        <v>41.66</v>
      </c>
      <c r="F80" s="17">
        <f t="shared" si="6"/>
        <v>0.1005957023468306</v>
      </c>
      <c r="G80" s="18"/>
      <c r="H80" s="6">
        <v>429.08199999999999</v>
      </c>
      <c r="I80" s="6">
        <v>42.62</v>
      </c>
      <c r="J80" s="43">
        <f t="shared" si="7"/>
        <v>9.9328333512009356E-2</v>
      </c>
      <c r="K80" s="18"/>
      <c r="L80" s="46">
        <f t="shared" si="8"/>
        <v>-1.2673688348212447E-3</v>
      </c>
      <c r="M80" s="18"/>
    </row>
    <row r="81" spans="1:14" x14ac:dyDescent="0.25">
      <c r="A81" s="4" t="s">
        <v>7</v>
      </c>
      <c r="B81" s="4" t="s">
        <v>111</v>
      </c>
      <c r="C81" s="18"/>
      <c r="D81" s="16">
        <v>131.1</v>
      </c>
      <c r="E81" s="16">
        <v>15.2</v>
      </c>
      <c r="F81" s="17">
        <f t="shared" si="6"/>
        <v>0.11594202898550725</v>
      </c>
      <c r="G81" s="18"/>
      <c r="H81" s="16">
        <v>153.6</v>
      </c>
      <c r="I81" s="41">
        <v>15.4</v>
      </c>
      <c r="J81" s="43">
        <f t="shared" si="7"/>
        <v>0.10026041666666667</v>
      </c>
      <c r="K81" s="18"/>
      <c r="L81" s="46">
        <f t="shared" si="8"/>
        <v>-1.5681612318840576E-2</v>
      </c>
      <c r="M81" s="18"/>
    </row>
    <row r="82" spans="1:14" x14ac:dyDescent="0.25">
      <c r="A82" s="2" t="s">
        <v>16</v>
      </c>
      <c r="B82" s="2" t="s">
        <v>48</v>
      </c>
      <c r="C82" s="18"/>
      <c r="D82" s="6">
        <v>802.3</v>
      </c>
      <c r="E82" s="6">
        <v>80.8</v>
      </c>
      <c r="F82" s="17">
        <f t="shared" si="6"/>
        <v>0.10071045743487474</v>
      </c>
      <c r="G82" s="18"/>
      <c r="H82" s="6">
        <v>824.1</v>
      </c>
      <c r="I82" s="31">
        <v>82.7</v>
      </c>
      <c r="J82" s="43">
        <f t="shared" si="7"/>
        <v>0.10035189904137848</v>
      </c>
      <c r="K82" s="18"/>
      <c r="L82" s="46">
        <f t="shared" si="8"/>
        <v>-3.5855839349625829E-4</v>
      </c>
      <c r="M82" s="18"/>
    </row>
    <row r="83" spans="1:14" x14ac:dyDescent="0.25">
      <c r="A83" s="2" t="s">
        <v>10</v>
      </c>
      <c r="B83" s="2" t="s">
        <v>17</v>
      </c>
      <c r="C83" s="18"/>
      <c r="D83" s="6">
        <v>287.12</v>
      </c>
      <c r="E83" s="6">
        <v>29.068000000000001</v>
      </c>
      <c r="F83" s="17">
        <f t="shared" si="6"/>
        <v>0.10123989969350794</v>
      </c>
      <c r="G83" s="18"/>
      <c r="H83" s="6">
        <v>298.52</v>
      </c>
      <c r="I83" s="31">
        <v>30.183</v>
      </c>
      <c r="J83" s="43">
        <f t="shared" si="7"/>
        <v>0.10110880343025594</v>
      </c>
      <c r="K83" s="18"/>
      <c r="L83" s="46">
        <f t="shared" si="8"/>
        <v>-1.3109626325200074E-4</v>
      </c>
      <c r="M83" s="18"/>
    </row>
    <row r="84" spans="1:14" x14ac:dyDescent="0.25">
      <c r="A84" s="2" t="s">
        <v>5</v>
      </c>
      <c r="B84" s="2" t="s">
        <v>86</v>
      </c>
      <c r="C84" s="18"/>
      <c r="D84" s="6">
        <v>222.3</v>
      </c>
      <c r="E84" s="6">
        <v>21.2</v>
      </c>
      <c r="F84" s="17">
        <f t="shared" si="6"/>
        <v>9.5366621682411154E-2</v>
      </c>
      <c r="G84" s="18"/>
      <c r="H84" s="6">
        <v>224.5</v>
      </c>
      <c r="I84" s="31">
        <v>22.8</v>
      </c>
      <c r="J84" s="43">
        <f t="shared" si="7"/>
        <v>0.10155902004454344</v>
      </c>
      <c r="K84" s="18"/>
      <c r="L84" s="46">
        <f t="shared" si="8"/>
        <v>6.1923983621322842E-3</v>
      </c>
      <c r="M84" s="18"/>
    </row>
    <row r="85" spans="1:14" x14ac:dyDescent="0.25">
      <c r="A85" s="2" t="s">
        <v>5</v>
      </c>
      <c r="B85" s="2" t="s">
        <v>50</v>
      </c>
      <c r="C85" s="18"/>
      <c r="D85" s="6">
        <v>289.89999999999998</v>
      </c>
      <c r="E85" s="6">
        <v>33.1</v>
      </c>
      <c r="F85" s="17">
        <f t="shared" si="6"/>
        <v>0.1141773025181097</v>
      </c>
      <c r="G85" s="18"/>
      <c r="H85" s="6">
        <v>329.6</v>
      </c>
      <c r="I85" s="31">
        <v>33.5</v>
      </c>
      <c r="J85" s="17">
        <f t="shared" si="7"/>
        <v>0.1016383495145631</v>
      </c>
      <c r="K85" s="18"/>
      <c r="L85" s="49">
        <f t="shared" si="8"/>
        <v>-1.2538953003546599E-2</v>
      </c>
      <c r="M85" s="18"/>
    </row>
    <row r="86" spans="1:14" x14ac:dyDescent="0.25">
      <c r="A86" s="2" t="s">
        <v>10</v>
      </c>
      <c r="B86" s="2" t="s">
        <v>11</v>
      </c>
      <c r="C86" s="18"/>
      <c r="D86" s="7">
        <v>289.10000000000002</v>
      </c>
      <c r="E86" s="7">
        <v>29.6</v>
      </c>
      <c r="F86" s="17">
        <f t="shared" si="6"/>
        <v>0.10238671739882393</v>
      </c>
      <c r="G86" s="18"/>
      <c r="H86" s="7">
        <v>295.89999999999998</v>
      </c>
      <c r="I86" s="32">
        <v>30.3</v>
      </c>
      <c r="J86" s="43">
        <f t="shared" si="7"/>
        <v>0.10239945927678271</v>
      </c>
      <c r="K86" s="18"/>
      <c r="L86" s="46">
        <f t="shared" si="8"/>
        <v>1.2741877958771797E-5</v>
      </c>
      <c r="M86" s="18"/>
    </row>
    <row r="87" spans="1:14" x14ac:dyDescent="0.25">
      <c r="A87" s="2" t="s">
        <v>7</v>
      </c>
      <c r="B87" s="2" t="s">
        <v>45</v>
      </c>
      <c r="C87" s="18"/>
      <c r="D87" s="6">
        <v>214.4</v>
      </c>
      <c r="E87" s="6">
        <v>18</v>
      </c>
      <c r="F87" s="17">
        <f t="shared" si="6"/>
        <v>8.3955223880597007E-2</v>
      </c>
      <c r="G87" s="18"/>
      <c r="H87" s="6">
        <v>185.5</v>
      </c>
      <c r="I87" s="31">
        <v>19</v>
      </c>
      <c r="J87" s="43">
        <f t="shared" si="7"/>
        <v>0.10242587601078167</v>
      </c>
      <c r="K87" s="18"/>
      <c r="L87" s="46">
        <f t="shared" si="8"/>
        <v>1.8470652130184659E-2</v>
      </c>
      <c r="M87" s="18"/>
    </row>
    <row r="88" spans="1:14" x14ac:dyDescent="0.25">
      <c r="A88" s="2" t="s">
        <v>18</v>
      </c>
      <c r="B88" s="2" t="s">
        <v>103</v>
      </c>
      <c r="C88" s="18"/>
      <c r="D88" s="6">
        <v>290.5</v>
      </c>
      <c r="E88" s="6">
        <v>30.78</v>
      </c>
      <c r="F88" s="17">
        <f t="shared" si="6"/>
        <v>0.10595524956970741</v>
      </c>
      <c r="G88" s="18"/>
      <c r="H88" s="6">
        <v>293.94</v>
      </c>
      <c r="I88" s="31">
        <v>30.36</v>
      </c>
      <c r="J88" s="43">
        <f t="shared" si="7"/>
        <v>0.10328638497652583</v>
      </c>
      <c r="K88" s="18"/>
      <c r="L88" s="46">
        <f t="shared" si="8"/>
        <v>-2.6688645931815802E-3</v>
      </c>
      <c r="M88" s="18"/>
    </row>
    <row r="89" spans="1:14" x14ac:dyDescent="0.25">
      <c r="A89" s="2" t="s">
        <v>5</v>
      </c>
      <c r="B89" s="2" t="s">
        <v>63</v>
      </c>
      <c r="C89" s="18"/>
      <c r="D89" s="13">
        <v>380</v>
      </c>
      <c r="E89" s="13">
        <v>36</v>
      </c>
      <c r="F89" s="17">
        <f t="shared" si="6"/>
        <v>9.4736842105263161E-2</v>
      </c>
      <c r="G89" s="18"/>
      <c r="H89" s="13">
        <v>386</v>
      </c>
      <c r="I89" s="38">
        <v>40</v>
      </c>
      <c r="J89" s="43">
        <f t="shared" si="7"/>
        <v>0.10362694300518134</v>
      </c>
      <c r="K89" s="18"/>
      <c r="L89" s="46">
        <f t="shared" si="8"/>
        <v>8.8901008999181796E-3</v>
      </c>
      <c r="M89" s="18"/>
    </row>
    <row r="90" spans="1:14" x14ac:dyDescent="0.25">
      <c r="A90" s="2" t="s">
        <v>7</v>
      </c>
      <c r="B90" s="2" t="s">
        <v>83</v>
      </c>
      <c r="C90" s="18"/>
      <c r="D90" s="6">
        <v>129.69999999999999</v>
      </c>
      <c r="E90" s="6">
        <v>14.5</v>
      </c>
      <c r="F90" s="17">
        <f t="shared" si="6"/>
        <v>0.11179645335389361</v>
      </c>
      <c r="G90" s="18"/>
      <c r="H90" s="6">
        <v>145</v>
      </c>
      <c r="I90" s="31">
        <v>15.1</v>
      </c>
      <c r="J90" s="43">
        <f t="shared" si="7"/>
        <v>0.10413793103448275</v>
      </c>
      <c r="K90" s="18"/>
      <c r="L90" s="46">
        <f t="shared" si="8"/>
        <v>-7.6585223194108598E-3</v>
      </c>
      <c r="M90" s="18"/>
    </row>
    <row r="91" spans="1:14" x14ac:dyDescent="0.25">
      <c r="A91" s="2" t="s">
        <v>5</v>
      </c>
      <c r="B91" s="2" t="s">
        <v>41</v>
      </c>
      <c r="C91" s="18"/>
      <c r="D91" s="13">
        <v>437</v>
      </c>
      <c r="E91" s="13">
        <v>52</v>
      </c>
      <c r="F91" s="17">
        <f t="shared" si="6"/>
        <v>0.11899313501144165</v>
      </c>
      <c r="G91" s="18"/>
      <c r="H91" s="8">
        <v>489</v>
      </c>
      <c r="I91" s="33">
        <v>51</v>
      </c>
      <c r="J91" s="43">
        <f t="shared" si="7"/>
        <v>0.10429447852760736</v>
      </c>
      <c r="K91" s="18"/>
      <c r="L91" s="46">
        <f t="shared" si="8"/>
        <v>-1.4698656483834296E-2</v>
      </c>
      <c r="M91" s="18"/>
    </row>
    <row r="92" spans="1:14" x14ac:dyDescent="0.25">
      <c r="A92" s="2" t="s">
        <v>21</v>
      </c>
      <c r="B92" s="2" t="s">
        <v>96</v>
      </c>
      <c r="C92" s="18"/>
      <c r="D92" s="6">
        <v>360.4</v>
      </c>
      <c r="E92" s="6">
        <v>38.1</v>
      </c>
      <c r="F92" s="17">
        <f t="shared" si="6"/>
        <v>0.10571587125416206</v>
      </c>
      <c r="G92" s="18"/>
      <c r="H92" s="6">
        <v>374</v>
      </c>
      <c r="I92" s="31">
        <v>39.1</v>
      </c>
      <c r="J92" s="43">
        <f t="shared" si="7"/>
        <v>0.10454545454545455</v>
      </c>
      <c r="K92" s="18"/>
      <c r="L92" s="46">
        <f t="shared" si="8"/>
        <v>-1.1704167087075029E-3</v>
      </c>
      <c r="M92" s="18"/>
    </row>
    <row r="93" spans="1:14" x14ac:dyDescent="0.25">
      <c r="A93" s="2" t="s">
        <v>7</v>
      </c>
      <c r="B93" s="2" t="s">
        <v>98</v>
      </c>
      <c r="C93" s="18"/>
      <c r="D93" s="6">
        <v>296.39999999999998</v>
      </c>
      <c r="E93" s="6">
        <v>31</v>
      </c>
      <c r="F93" s="17">
        <f t="shared" si="6"/>
        <v>0.10458839406207827</v>
      </c>
      <c r="G93" s="18"/>
      <c r="H93" s="6">
        <v>301.39999999999998</v>
      </c>
      <c r="I93" s="31">
        <v>31.6</v>
      </c>
      <c r="J93" s="17">
        <f t="shared" si="7"/>
        <v>0.10484406104844063</v>
      </c>
      <c r="K93" s="18"/>
      <c r="L93" s="49">
        <f t="shared" si="8"/>
        <v>2.5566698636235452E-4</v>
      </c>
      <c r="M93" s="18"/>
    </row>
    <row r="94" spans="1:14" x14ac:dyDescent="0.25">
      <c r="A94" s="2" t="s">
        <v>21</v>
      </c>
      <c r="B94" s="2" t="s">
        <v>75</v>
      </c>
      <c r="C94" s="18"/>
      <c r="D94" s="6">
        <v>840</v>
      </c>
      <c r="E94" s="6">
        <v>80</v>
      </c>
      <c r="F94" s="17">
        <f t="shared" si="6"/>
        <v>9.5238095238095233E-2</v>
      </c>
      <c r="G94" s="18"/>
      <c r="H94" s="6">
        <v>848</v>
      </c>
      <c r="I94" s="31">
        <v>89</v>
      </c>
      <c r="J94" s="43">
        <f t="shared" si="7"/>
        <v>0.10495283018867925</v>
      </c>
      <c r="K94" s="18"/>
      <c r="L94" s="46">
        <f t="shared" si="8"/>
        <v>9.7147349505840169E-3</v>
      </c>
      <c r="M94" s="18"/>
    </row>
    <row r="95" spans="1:14" x14ac:dyDescent="0.25">
      <c r="A95" s="2" t="s">
        <v>16</v>
      </c>
      <c r="B95" s="2" t="s">
        <v>66</v>
      </c>
      <c r="C95" s="18"/>
      <c r="D95" s="6">
        <v>749.51</v>
      </c>
      <c r="E95" s="6">
        <v>80.25</v>
      </c>
      <c r="F95" s="17">
        <f t="shared" si="6"/>
        <v>0.10706995236888101</v>
      </c>
      <c r="G95" s="18"/>
      <c r="H95" s="6">
        <v>764.42</v>
      </c>
      <c r="I95" s="31">
        <v>80.3</v>
      </c>
      <c r="J95" s="43">
        <f t="shared" si="7"/>
        <v>0.10504696371104891</v>
      </c>
      <c r="K95" s="18"/>
      <c r="L95" s="46">
        <f t="shared" si="8"/>
        <v>-2.0229886578320977E-3</v>
      </c>
      <c r="M95" s="18"/>
    </row>
    <row r="96" spans="1:14" s="57" customFormat="1" x14ac:dyDescent="0.25">
      <c r="A96" s="2" t="s">
        <v>14</v>
      </c>
      <c r="B96" s="2" t="s">
        <v>64</v>
      </c>
      <c r="C96" s="18"/>
      <c r="D96" s="6">
        <v>449.82</v>
      </c>
      <c r="E96" s="6">
        <v>48.49</v>
      </c>
      <c r="F96" s="17">
        <f t="shared" si="6"/>
        <v>0.10779867502556578</v>
      </c>
      <c r="G96" s="18"/>
      <c r="H96" s="6">
        <v>470.89</v>
      </c>
      <c r="I96" s="31">
        <v>49.9</v>
      </c>
      <c r="J96" s="43">
        <f t="shared" si="7"/>
        <v>0.10596954702796832</v>
      </c>
      <c r="K96" s="18"/>
      <c r="L96" s="46">
        <f t="shared" si="8"/>
        <v>-1.8291279975974628E-3</v>
      </c>
      <c r="M96" s="18"/>
      <c r="N96"/>
    </row>
    <row r="97" spans="1:14" s="57" customFormat="1" x14ac:dyDescent="0.25">
      <c r="A97" s="2" t="s">
        <v>18</v>
      </c>
      <c r="B97" s="2" t="s">
        <v>113</v>
      </c>
      <c r="C97" s="18"/>
      <c r="D97" s="6">
        <v>355.89</v>
      </c>
      <c r="E97" s="6">
        <v>38.08</v>
      </c>
      <c r="F97" s="17">
        <f t="shared" si="6"/>
        <v>0.106999353732895</v>
      </c>
      <c r="G97" s="18"/>
      <c r="H97" s="6">
        <v>362.6</v>
      </c>
      <c r="I97" s="31">
        <v>38.47</v>
      </c>
      <c r="J97" s="43">
        <f t="shared" si="7"/>
        <v>0.10609487038058465</v>
      </c>
      <c r="K97" s="18"/>
      <c r="L97" s="46">
        <f t="shared" si="8"/>
        <v>-9.0448335231034516E-4</v>
      </c>
      <c r="M97" s="18"/>
      <c r="N97"/>
    </row>
    <row r="98" spans="1:14" s="57" customFormat="1" x14ac:dyDescent="0.25">
      <c r="A98" s="2" t="s">
        <v>18</v>
      </c>
      <c r="B98" s="2" t="s">
        <v>133</v>
      </c>
      <c r="C98" s="18"/>
      <c r="D98" s="6">
        <v>237.2</v>
      </c>
      <c r="E98" s="6">
        <v>26.3</v>
      </c>
      <c r="F98" s="17">
        <f t="shared" si="6"/>
        <v>0.11087689713322092</v>
      </c>
      <c r="G98" s="18"/>
      <c r="H98" s="6">
        <v>241.7</v>
      </c>
      <c r="I98" s="31">
        <v>25.7</v>
      </c>
      <c r="J98" s="43">
        <f t="shared" si="7"/>
        <v>0.1063301613570542</v>
      </c>
      <c r="K98" s="18"/>
      <c r="L98" s="46">
        <f t="shared" si="8"/>
        <v>-4.5467357761667243E-3</v>
      </c>
      <c r="M98" s="18"/>
      <c r="N98"/>
    </row>
    <row r="99" spans="1:14" s="57" customFormat="1" x14ac:dyDescent="0.25">
      <c r="A99" s="2" t="s">
        <v>21</v>
      </c>
      <c r="B99" s="2" t="s">
        <v>51</v>
      </c>
      <c r="C99" s="18"/>
      <c r="D99" s="12">
        <v>290.2</v>
      </c>
      <c r="E99" s="12">
        <v>31.2</v>
      </c>
      <c r="F99" s="17">
        <f t="shared" si="6"/>
        <v>0.10751206064782909</v>
      </c>
      <c r="G99" s="18"/>
      <c r="H99" s="12">
        <v>296.89999999999998</v>
      </c>
      <c r="I99" s="37">
        <v>31.7</v>
      </c>
      <c r="J99" s="43">
        <f t="shared" si="7"/>
        <v>0.10676995621421355</v>
      </c>
      <c r="K99" s="18"/>
      <c r="L99" s="46">
        <f t="shared" si="8"/>
        <v>-7.4210443361553968E-4</v>
      </c>
      <c r="M99" s="18"/>
      <c r="N99"/>
    </row>
    <row r="100" spans="1:14" s="57" customFormat="1" x14ac:dyDescent="0.25">
      <c r="A100" s="2" t="s">
        <v>5</v>
      </c>
      <c r="B100" s="2" t="s">
        <v>68</v>
      </c>
      <c r="C100" s="18"/>
      <c r="D100" s="13">
        <v>252.07</v>
      </c>
      <c r="E100" s="13">
        <v>31.135999999999999</v>
      </c>
      <c r="F100" s="17">
        <f t="shared" si="6"/>
        <v>0.12352124409886142</v>
      </c>
      <c r="G100" s="18"/>
      <c r="H100" s="8">
        <v>281.62</v>
      </c>
      <c r="I100" s="33">
        <v>30.18</v>
      </c>
      <c r="J100" s="43">
        <f t="shared" si="7"/>
        <v>0.10716568425537959</v>
      </c>
      <c r="K100" s="18"/>
      <c r="L100" s="46">
        <f t="shared" si="8"/>
        <v>-1.6355559843481832E-2</v>
      </c>
      <c r="M100" s="18"/>
      <c r="N100"/>
    </row>
    <row r="101" spans="1:14" s="57" customFormat="1" x14ac:dyDescent="0.25">
      <c r="A101" s="2" t="s">
        <v>21</v>
      </c>
      <c r="B101" s="2" t="s">
        <v>132</v>
      </c>
      <c r="C101" s="18"/>
      <c r="D101" s="6">
        <v>262.2</v>
      </c>
      <c r="E101" s="6">
        <v>28.1</v>
      </c>
      <c r="F101" s="17">
        <f t="shared" si="6"/>
        <v>0.10717009916094586</v>
      </c>
      <c r="G101" s="18"/>
      <c r="H101" s="6">
        <v>272.5</v>
      </c>
      <c r="I101" s="31">
        <v>29.4</v>
      </c>
      <c r="J101" s="43">
        <f t="shared" si="7"/>
        <v>0.10788990825688073</v>
      </c>
      <c r="K101" s="18"/>
      <c r="L101" s="46">
        <f t="shared" si="8"/>
        <v>7.1980909593487297E-4</v>
      </c>
      <c r="M101" s="18"/>
      <c r="N101"/>
    </row>
    <row r="102" spans="1:14" s="57" customFormat="1" x14ac:dyDescent="0.25">
      <c r="A102" s="2" t="s">
        <v>5</v>
      </c>
      <c r="B102" s="2" t="s">
        <v>70</v>
      </c>
      <c r="C102" s="18"/>
      <c r="D102" s="6">
        <v>404.5</v>
      </c>
      <c r="E102" s="6">
        <v>48.4</v>
      </c>
      <c r="F102" s="17">
        <f t="shared" ref="F102:F133" si="9">E102/D102</f>
        <v>0.11965389369592089</v>
      </c>
      <c r="G102" s="18"/>
      <c r="H102" s="5">
        <v>464.8</v>
      </c>
      <c r="I102" s="30">
        <v>50.2</v>
      </c>
      <c r="J102" s="43">
        <f t="shared" ref="J102:J133" si="10">I102/H102</f>
        <v>0.10800344234079175</v>
      </c>
      <c r="K102" s="18"/>
      <c r="L102" s="46">
        <f t="shared" ref="L102:L133" si="11">J102-F102</f>
        <v>-1.1650451355129141E-2</v>
      </c>
      <c r="M102" s="18"/>
      <c r="N102"/>
    </row>
    <row r="103" spans="1:14" s="57" customFormat="1" x14ac:dyDescent="0.25">
      <c r="A103" s="2" t="s">
        <v>21</v>
      </c>
      <c r="B103" s="2" t="s">
        <v>35</v>
      </c>
      <c r="C103" s="18"/>
      <c r="D103" s="12">
        <v>253.2</v>
      </c>
      <c r="E103" s="12">
        <v>27.5</v>
      </c>
      <c r="F103" s="17">
        <f t="shared" si="9"/>
        <v>0.10860979462875198</v>
      </c>
      <c r="G103" s="18"/>
      <c r="H103" s="12">
        <v>259.60000000000002</v>
      </c>
      <c r="I103" s="37">
        <v>28.1</v>
      </c>
      <c r="J103" s="43">
        <f t="shared" si="10"/>
        <v>0.10824345146379044</v>
      </c>
      <c r="K103" s="18"/>
      <c r="L103" s="46">
        <f t="shared" si="11"/>
        <v>-3.6634316496153563E-4</v>
      </c>
      <c r="M103" s="18"/>
      <c r="N103"/>
    </row>
    <row r="104" spans="1:14" s="57" customFormat="1" x14ac:dyDescent="0.25">
      <c r="A104" s="2" t="s">
        <v>14</v>
      </c>
      <c r="B104" s="2" t="s">
        <v>59</v>
      </c>
      <c r="C104" s="18"/>
      <c r="D104" s="6">
        <v>711</v>
      </c>
      <c r="E104" s="6">
        <v>75</v>
      </c>
      <c r="F104" s="17">
        <f t="shared" si="9"/>
        <v>0.10548523206751055</v>
      </c>
      <c r="G104" s="18"/>
      <c r="H104" s="6">
        <v>747</v>
      </c>
      <c r="I104" s="31">
        <v>82</v>
      </c>
      <c r="J104" s="43">
        <f t="shared" si="10"/>
        <v>0.10977242302543508</v>
      </c>
      <c r="K104" s="18"/>
      <c r="L104" s="46">
        <f t="shared" si="11"/>
        <v>4.2871909579245276E-3</v>
      </c>
      <c r="M104" s="18"/>
      <c r="N104"/>
    </row>
    <row r="105" spans="1:14" s="57" customFormat="1" x14ac:dyDescent="0.25">
      <c r="A105" s="2" t="s">
        <v>40</v>
      </c>
      <c r="B105" s="2" t="s">
        <v>120</v>
      </c>
      <c r="C105" s="18"/>
      <c r="D105" s="13">
        <v>495.46</v>
      </c>
      <c r="E105" s="13">
        <v>56.46</v>
      </c>
      <c r="F105" s="17">
        <f t="shared" si="9"/>
        <v>0.11395470875549994</v>
      </c>
      <c r="G105" s="18"/>
      <c r="H105" s="8">
        <v>488.55</v>
      </c>
      <c r="I105" s="33">
        <v>53.86</v>
      </c>
      <c r="J105" s="43">
        <f t="shared" si="10"/>
        <v>0.11024460137140517</v>
      </c>
      <c r="K105" s="18"/>
      <c r="L105" s="46">
        <f t="shared" si="11"/>
        <v>-3.710107384094774E-3</v>
      </c>
      <c r="M105" s="18"/>
      <c r="N105"/>
    </row>
    <row r="106" spans="1:14" s="57" customFormat="1" x14ac:dyDescent="0.25">
      <c r="A106" s="2" t="s">
        <v>21</v>
      </c>
      <c r="B106" s="2" t="s">
        <v>90</v>
      </c>
      <c r="C106" s="18"/>
      <c r="D106" s="12">
        <v>262.19</v>
      </c>
      <c r="E106" s="12">
        <v>33.9</v>
      </c>
      <c r="F106" s="17">
        <f t="shared" si="9"/>
        <v>0.12929554902932988</v>
      </c>
      <c r="G106" s="18"/>
      <c r="H106" s="12">
        <v>315.10000000000002</v>
      </c>
      <c r="I106" s="37">
        <v>34.840000000000003</v>
      </c>
      <c r="J106" s="43">
        <f t="shared" si="10"/>
        <v>0.11056807362741987</v>
      </c>
      <c r="K106" s="18"/>
      <c r="L106" s="46">
        <f t="shared" si="11"/>
        <v>-1.8727475401910013E-2</v>
      </c>
      <c r="M106" s="18"/>
      <c r="N106"/>
    </row>
    <row r="107" spans="1:14" x14ac:dyDescent="0.25">
      <c r="A107" s="2" t="s">
        <v>21</v>
      </c>
      <c r="B107" s="2" t="s">
        <v>39</v>
      </c>
      <c r="C107" s="18"/>
      <c r="D107" s="6">
        <v>728.89</v>
      </c>
      <c r="E107" s="6">
        <v>78.739999999999995</v>
      </c>
      <c r="F107" s="17">
        <f t="shared" si="9"/>
        <v>0.10802727434866714</v>
      </c>
      <c r="G107" s="18"/>
      <c r="H107" s="6">
        <v>745</v>
      </c>
      <c r="I107" s="31">
        <v>82.67</v>
      </c>
      <c r="J107" s="43">
        <f t="shared" si="10"/>
        <v>0.11096644295302013</v>
      </c>
      <c r="K107" s="18"/>
      <c r="L107" s="46">
        <f t="shared" si="11"/>
        <v>2.9391686043529902E-3</v>
      </c>
      <c r="M107" s="18"/>
    </row>
    <row r="108" spans="1:14" x14ac:dyDescent="0.25">
      <c r="A108" s="2" t="s">
        <v>15</v>
      </c>
      <c r="B108" s="2" t="s">
        <v>71</v>
      </c>
      <c r="C108" s="18"/>
      <c r="D108" s="6">
        <v>471.5</v>
      </c>
      <c r="E108" s="6">
        <v>51.7</v>
      </c>
      <c r="F108" s="17">
        <f t="shared" si="9"/>
        <v>0.10965005302226936</v>
      </c>
      <c r="G108" s="18"/>
      <c r="H108" s="6">
        <v>485.6</v>
      </c>
      <c r="I108" s="31">
        <v>55</v>
      </c>
      <c r="J108" s="43">
        <f t="shared" si="10"/>
        <v>0.11326194398682042</v>
      </c>
      <c r="K108" s="18"/>
      <c r="L108" s="46">
        <f t="shared" si="11"/>
        <v>3.6118909645510566E-3</v>
      </c>
      <c r="M108" s="18"/>
    </row>
    <row r="109" spans="1:14" x14ac:dyDescent="0.25">
      <c r="A109" s="2" t="s">
        <v>10</v>
      </c>
      <c r="B109" s="2" t="s">
        <v>38</v>
      </c>
      <c r="C109" s="18"/>
      <c r="D109" s="6">
        <v>463.03</v>
      </c>
      <c r="E109" s="6">
        <v>52.55</v>
      </c>
      <c r="F109" s="17">
        <f t="shared" si="9"/>
        <v>0.11349156642118222</v>
      </c>
      <c r="G109" s="18"/>
      <c r="H109" s="6">
        <v>479.13</v>
      </c>
      <c r="I109" s="31">
        <v>55.06</v>
      </c>
      <c r="J109" s="43">
        <f t="shared" si="10"/>
        <v>0.11491661970655147</v>
      </c>
      <c r="K109" s="18"/>
      <c r="L109" s="46">
        <f t="shared" si="11"/>
        <v>1.4250532853692516E-3</v>
      </c>
      <c r="M109" s="18"/>
    </row>
    <row r="110" spans="1:14" x14ac:dyDescent="0.25">
      <c r="A110" s="2" t="s">
        <v>5</v>
      </c>
      <c r="B110" s="2" t="s">
        <v>69</v>
      </c>
      <c r="C110" s="18"/>
      <c r="D110" s="6">
        <v>363</v>
      </c>
      <c r="E110" s="6">
        <v>47</v>
      </c>
      <c r="F110" s="17">
        <f t="shared" si="9"/>
        <v>0.12947658402203857</v>
      </c>
      <c r="G110" s="18"/>
      <c r="H110" s="5">
        <v>407</v>
      </c>
      <c r="I110" s="30">
        <v>47</v>
      </c>
      <c r="J110" s="43">
        <f t="shared" si="10"/>
        <v>0.11547911547911548</v>
      </c>
      <c r="K110" s="18"/>
      <c r="L110" s="46">
        <f t="shared" si="11"/>
        <v>-1.3997468542923094E-2</v>
      </c>
      <c r="M110" s="18"/>
    </row>
    <row r="111" spans="1:14" x14ac:dyDescent="0.25">
      <c r="A111" s="2" t="s">
        <v>14</v>
      </c>
      <c r="B111" s="2" t="s">
        <v>43</v>
      </c>
      <c r="C111" s="18"/>
      <c r="D111" s="13">
        <v>667</v>
      </c>
      <c r="E111" s="13">
        <v>76</v>
      </c>
      <c r="F111" s="17">
        <f t="shared" si="9"/>
        <v>0.11394302848575712</v>
      </c>
      <c r="G111" s="18"/>
      <c r="H111" s="8">
        <v>709</v>
      </c>
      <c r="I111" s="33">
        <v>82</v>
      </c>
      <c r="J111" s="43">
        <f t="shared" si="10"/>
        <v>0.1156558533145275</v>
      </c>
      <c r="K111" s="18"/>
      <c r="L111" s="46">
        <f t="shared" si="11"/>
        <v>1.7128248287703873E-3</v>
      </c>
      <c r="M111" s="18"/>
    </row>
    <row r="112" spans="1:14" x14ac:dyDescent="0.25">
      <c r="A112" s="2" t="s">
        <v>18</v>
      </c>
      <c r="B112" s="2" t="s">
        <v>20</v>
      </c>
      <c r="C112" s="18"/>
      <c r="D112" s="6">
        <v>375.41</v>
      </c>
      <c r="E112" s="6">
        <v>42.05</v>
      </c>
      <c r="F112" s="17">
        <f t="shared" si="9"/>
        <v>0.11201086811752482</v>
      </c>
      <c r="G112" s="18"/>
      <c r="H112" s="6">
        <v>387.84</v>
      </c>
      <c r="I112" s="31">
        <v>45.06</v>
      </c>
      <c r="J112" s="43">
        <f t="shared" si="10"/>
        <v>0.11618193069306933</v>
      </c>
      <c r="K112" s="18"/>
      <c r="L112" s="46">
        <f t="shared" si="11"/>
        <v>4.1710625755445041E-3</v>
      </c>
      <c r="M112" s="18"/>
    </row>
    <row r="113" spans="1:13" x14ac:dyDescent="0.25">
      <c r="A113" s="2" t="s">
        <v>21</v>
      </c>
      <c r="B113" s="2" t="s">
        <v>109</v>
      </c>
      <c r="C113" s="18"/>
      <c r="D113" s="12">
        <v>231.02</v>
      </c>
      <c r="E113" s="12">
        <v>30.67</v>
      </c>
      <c r="F113" s="17">
        <f t="shared" si="9"/>
        <v>0.13275906847891958</v>
      </c>
      <c r="G113" s="18"/>
      <c r="H113" s="12">
        <v>260.7</v>
      </c>
      <c r="I113" s="37">
        <v>31.01</v>
      </c>
      <c r="J113" s="43">
        <f t="shared" si="10"/>
        <v>0.11894898350594554</v>
      </c>
      <c r="K113" s="18"/>
      <c r="L113" s="46">
        <f t="shared" si="11"/>
        <v>-1.3810084972974035E-2</v>
      </c>
      <c r="M113" s="18"/>
    </row>
    <row r="114" spans="1:13" x14ac:dyDescent="0.25">
      <c r="A114" s="2" t="s">
        <v>10</v>
      </c>
      <c r="B114" s="2" t="s">
        <v>125</v>
      </c>
      <c r="C114" s="18"/>
      <c r="D114" s="6">
        <v>405.1</v>
      </c>
      <c r="E114" s="6">
        <v>47.2</v>
      </c>
      <c r="F114" s="17">
        <f t="shared" si="9"/>
        <v>0.11651444087879535</v>
      </c>
      <c r="G114" s="18"/>
      <c r="H114" s="6">
        <v>402.9</v>
      </c>
      <c r="I114" s="31">
        <v>48.1</v>
      </c>
      <c r="J114" s="43">
        <f t="shared" si="10"/>
        <v>0.11938446264581783</v>
      </c>
      <c r="K114" s="18"/>
      <c r="L114" s="46">
        <f t="shared" si="11"/>
        <v>2.8700217670224737E-3</v>
      </c>
      <c r="M114" s="18"/>
    </row>
    <row r="115" spans="1:13" x14ac:dyDescent="0.25">
      <c r="A115" s="2" t="s">
        <v>10</v>
      </c>
      <c r="B115" s="2" t="s">
        <v>47</v>
      </c>
      <c r="C115" s="18"/>
      <c r="D115" s="13">
        <v>394.9</v>
      </c>
      <c r="E115" s="13">
        <v>46.7</v>
      </c>
      <c r="F115" s="17">
        <f t="shared" si="9"/>
        <v>0.11825778678146368</v>
      </c>
      <c r="G115" s="18"/>
      <c r="H115" s="13">
        <v>400.6</v>
      </c>
      <c r="I115" s="38">
        <v>48.9</v>
      </c>
      <c r="J115" s="43">
        <f t="shared" si="10"/>
        <v>0.1220668996505242</v>
      </c>
      <c r="K115" s="18"/>
      <c r="L115" s="46">
        <f t="shared" si="11"/>
        <v>3.8091128690605214E-3</v>
      </c>
      <c r="M115" s="18"/>
    </row>
    <row r="116" spans="1:13" x14ac:dyDescent="0.25">
      <c r="A116" s="2" t="s">
        <v>7</v>
      </c>
      <c r="B116" s="2" t="s">
        <v>9</v>
      </c>
      <c r="C116" s="18"/>
      <c r="D116" s="6">
        <v>224.85</v>
      </c>
      <c r="E116" s="6">
        <v>29.36</v>
      </c>
      <c r="F116" s="17">
        <f t="shared" si="9"/>
        <v>0.13057593951523239</v>
      </c>
      <c r="G116" s="18"/>
      <c r="H116" s="6">
        <v>257.74</v>
      </c>
      <c r="I116" s="31">
        <v>31.48</v>
      </c>
      <c r="J116" s="43">
        <f t="shared" si="10"/>
        <v>0.12213858927601459</v>
      </c>
      <c r="K116" s="18"/>
      <c r="L116" s="46">
        <f t="shared" si="11"/>
        <v>-8.4373502392177946E-3</v>
      </c>
      <c r="M116" s="18"/>
    </row>
    <row r="117" spans="1:13" x14ac:dyDescent="0.25">
      <c r="A117" s="2" t="s">
        <v>7</v>
      </c>
      <c r="B117" s="2" t="s">
        <v>34</v>
      </c>
      <c r="C117" s="18"/>
      <c r="D117" s="6">
        <v>352.15</v>
      </c>
      <c r="E117" s="6">
        <v>42.35</v>
      </c>
      <c r="F117" s="17">
        <f t="shared" si="9"/>
        <v>0.12026125230725544</v>
      </c>
      <c r="G117" s="18"/>
      <c r="H117" s="6">
        <v>364.67</v>
      </c>
      <c r="I117" s="31">
        <v>44.68</v>
      </c>
      <c r="J117" s="43">
        <f t="shared" si="10"/>
        <v>0.12252173197685579</v>
      </c>
      <c r="K117" s="18"/>
      <c r="L117" s="46">
        <f t="shared" si="11"/>
        <v>2.2604796696003432E-3</v>
      </c>
      <c r="M117" s="18"/>
    </row>
    <row r="118" spans="1:13" x14ac:dyDescent="0.25">
      <c r="A118" s="2" t="s">
        <v>16</v>
      </c>
      <c r="B118" s="2" t="s">
        <v>26</v>
      </c>
      <c r="C118" s="18"/>
      <c r="D118" s="6">
        <v>559.4</v>
      </c>
      <c r="E118" s="6">
        <v>71</v>
      </c>
      <c r="F118" s="17">
        <f t="shared" si="9"/>
        <v>0.12692170182338219</v>
      </c>
      <c r="G118" s="18"/>
      <c r="H118" s="6">
        <v>577.4</v>
      </c>
      <c r="I118" s="31">
        <v>71.599999999999994</v>
      </c>
      <c r="J118" s="43">
        <f t="shared" si="10"/>
        <v>0.12400415656390716</v>
      </c>
      <c r="K118" s="18"/>
      <c r="L118" s="46">
        <f t="shared" si="11"/>
        <v>-2.9175452594750323E-3</v>
      </c>
      <c r="M118" s="18"/>
    </row>
    <row r="119" spans="1:13" x14ac:dyDescent="0.25">
      <c r="A119" s="2" t="s">
        <v>15</v>
      </c>
      <c r="B119" s="2" t="s">
        <v>95</v>
      </c>
      <c r="C119" s="18"/>
      <c r="D119" s="6">
        <v>467.3</v>
      </c>
      <c r="E119" s="6">
        <v>55.55</v>
      </c>
      <c r="F119" s="17">
        <f t="shared" si="9"/>
        <v>0.11887438476353519</v>
      </c>
      <c r="G119" s="18"/>
      <c r="H119" s="6">
        <v>475.53300000000002</v>
      </c>
      <c r="I119" s="31">
        <v>59.58</v>
      </c>
      <c r="J119" s="43">
        <f t="shared" si="10"/>
        <v>0.12529098926888355</v>
      </c>
      <c r="K119" s="18"/>
      <c r="L119" s="46">
        <f t="shared" si="11"/>
        <v>6.4166045053483528E-3</v>
      </c>
      <c r="M119" s="18"/>
    </row>
    <row r="120" spans="1:13" x14ac:dyDescent="0.25">
      <c r="A120" s="2" t="s">
        <v>7</v>
      </c>
      <c r="B120" s="2" t="s">
        <v>65</v>
      </c>
      <c r="C120" s="18"/>
      <c r="D120" s="6">
        <v>210.1</v>
      </c>
      <c r="E120" s="6">
        <v>30.7</v>
      </c>
      <c r="F120" s="17">
        <f t="shared" si="9"/>
        <v>0.14612089481199428</v>
      </c>
      <c r="G120" s="18"/>
      <c r="H120" s="6">
        <v>236.9</v>
      </c>
      <c r="I120" s="31">
        <v>29.9</v>
      </c>
      <c r="J120" s="43">
        <f t="shared" si="10"/>
        <v>0.12621359223300971</v>
      </c>
      <c r="K120" s="18"/>
      <c r="L120" s="46">
        <f t="shared" si="11"/>
        <v>-1.990730257898457E-2</v>
      </c>
      <c r="M120" s="18"/>
    </row>
    <row r="121" spans="1:13" x14ac:dyDescent="0.25">
      <c r="A121" s="2" t="s">
        <v>14</v>
      </c>
      <c r="B121" s="2" t="s">
        <v>76</v>
      </c>
      <c r="C121" s="18"/>
      <c r="D121" s="6">
        <v>253.71</v>
      </c>
      <c r="E121" s="6">
        <v>31.96</v>
      </c>
      <c r="F121" s="17">
        <f t="shared" si="9"/>
        <v>0.12597059635016358</v>
      </c>
      <c r="G121" s="18"/>
      <c r="H121" s="6">
        <v>264.39</v>
      </c>
      <c r="I121" s="31">
        <v>33.68</v>
      </c>
      <c r="J121" s="43">
        <f t="shared" si="10"/>
        <v>0.12738757139074852</v>
      </c>
      <c r="K121" s="18"/>
      <c r="L121" s="46">
        <f t="shared" si="11"/>
        <v>1.4169750405849391E-3</v>
      </c>
      <c r="M121" s="18"/>
    </row>
    <row r="122" spans="1:13" x14ac:dyDescent="0.25">
      <c r="A122" s="2" t="s">
        <v>18</v>
      </c>
      <c r="B122" s="2" t="s">
        <v>141</v>
      </c>
      <c r="C122" s="18"/>
      <c r="D122" s="6">
        <v>334.77</v>
      </c>
      <c r="E122" s="56">
        <v>38.619999999999997</v>
      </c>
      <c r="F122" s="17">
        <f t="shared" si="9"/>
        <v>0.11536278639065627</v>
      </c>
      <c r="G122" s="18"/>
      <c r="H122" s="6">
        <v>343.81</v>
      </c>
      <c r="I122" s="42">
        <v>43.81</v>
      </c>
      <c r="J122" s="43">
        <f t="shared" si="10"/>
        <v>0.12742503126726973</v>
      </c>
      <c r="K122" s="18"/>
      <c r="L122" s="46">
        <f t="shared" si="11"/>
        <v>1.2062244876613462E-2</v>
      </c>
      <c r="M122" s="18"/>
    </row>
    <row r="123" spans="1:13" x14ac:dyDescent="0.25">
      <c r="A123" s="2" t="s">
        <v>14</v>
      </c>
      <c r="B123" s="2" t="s">
        <v>94</v>
      </c>
      <c r="C123" s="18"/>
      <c r="D123" s="13">
        <v>238.5</v>
      </c>
      <c r="E123" s="13">
        <v>30.8</v>
      </c>
      <c r="F123" s="17">
        <f t="shared" si="9"/>
        <v>0.12914046121593292</v>
      </c>
      <c r="G123" s="18"/>
      <c r="H123" s="8">
        <v>242.6</v>
      </c>
      <c r="I123" s="33">
        <v>32</v>
      </c>
      <c r="J123" s="17">
        <f t="shared" si="10"/>
        <v>0.13190436933223412</v>
      </c>
      <c r="K123" s="18"/>
      <c r="L123" s="46">
        <f t="shared" si="11"/>
        <v>2.7639081163012003E-3</v>
      </c>
      <c r="M123" s="18"/>
    </row>
    <row r="124" spans="1:13" x14ac:dyDescent="0.25">
      <c r="A124" s="2" t="s">
        <v>10</v>
      </c>
      <c r="B124" s="2" t="s">
        <v>52</v>
      </c>
      <c r="C124" s="18"/>
      <c r="D124" s="6">
        <v>355</v>
      </c>
      <c r="E124" s="6">
        <v>49</v>
      </c>
      <c r="F124" s="17">
        <f t="shared" si="9"/>
        <v>0.13802816901408452</v>
      </c>
      <c r="G124" s="18"/>
      <c r="H124" s="6">
        <v>373</v>
      </c>
      <c r="I124" s="31">
        <v>50</v>
      </c>
      <c r="J124" s="43">
        <f t="shared" si="10"/>
        <v>0.13404825737265416</v>
      </c>
      <c r="K124" s="18"/>
      <c r="L124" s="46">
        <f t="shared" si="11"/>
        <v>-3.9799116414303559E-3</v>
      </c>
      <c r="M124" s="18"/>
    </row>
    <row r="125" spans="1:13" x14ac:dyDescent="0.25">
      <c r="A125" s="2" t="s">
        <v>10</v>
      </c>
      <c r="B125" s="2" t="s">
        <v>36</v>
      </c>
      <c r="C125" s="18"/>
      <c r="D125" s="6">
        <v>363.387</v>
      </c>
      <c r="E125" s="6">
        <v>48.97</v>
      </c>
      <c r="F125" s="17">
        <f t="shared" si="9"/>
        <v>0.13475991160938613</v>
      </c>
      <c r="G125" s="18"/>
      <c r="H125" s="6">
        <v>373.50299999999999</v>
      </c>
      <c r="I125" s="31">
        <v>50.6</v>
      </c>
      <c r="J125" s="43">
        <f t="shared" si="10"/>
        <v>0.13547414612466299</v>
      </c>
      <c r="K125" s="18"/>
      <c r="L125" s="46">
        <f t="shared" si="11"/>
        <v>7.14234515276857E-4</v>
      </c>
      <c r="M125" s="18"/>
    </row>
    <row r="126" spans="1:13" x14ac:dyDescent="0.25">
      <c r="A126" s="2" t="s">
        <v>7</v>
      </c>
      <c r="B126" s="2" t="s">
        <v>25</v>
      </c>
      <c r="C126" s="18"/>
      <c r="D126" s="11">
        <v>361</v>
      </c>
      <c r="E126" s="11">
        <v>48</v>
      </c>
      <c r="F126" s="17">
        <f t="shared" si="9"/>
        <v>0.1329639889196676</v>
      </c>
      <c r="G126" s="18"/>
      <c r="H126" s="11">
        <v>122</v>
      </c>
      <c r="I126" s="36">
        <v>17</v>
      </c>
      <c r="J126" s="43">
        <f t="shared" si="10"/>
        <v>0.13934426229508196</v>
      </c>
      <c r="K126" s="18"/>
      <c r="L126" s="46">
        <f t="shared" si="11"/>
        <v>6.3802733754143581E-3</v>
      </c>
      <c r="M126" s="18"/>
    </row>
    <row r="127" spans="1:13" x14ac:dyDescent="0.25">
      <c r="A127" s="2" t="s">
        <v>10</v>
      </c>
      <c r="B127" s="2" t="s">
        <v>131</v>
      </c>
      <c r="C127" s="18"/>
      <c r="D127" s="6">
        <v>416.91399999999999</v>
      </c>
      <c r="E127" s="6">
        <v>62.393999999999998</v>
      </c>
      <c r="F127" s="17">
        <f t="shared" si="9"/>
        <v>0.14965676374504094</v>
      </c>
      <c r="G127" s="18"/>
      <c r="H127" s="6">
        <v>462.59500000000003</v>
      </c>
      <c r="I127" s="31">
        <v>64.626000000000005</v>
      </c>
      <c r="J127" s="43">
        <f t="shared" si="10"/>
        <v>0.1397031961002605</v>
      </c>
      <c r="K127" s="18"/>
      <c r="L127" s="46">
        <f t="shared" si="11"/>
        <v>-9.9535676447804478E-3</v>
      </c>
      <c r="M127" s="18"/>
    </row>
    <row r="128" spans="1:13" x14ac:dyDescent="0.25">
      <c r="A128" s="2" t="s">
        <v>10</v>
      </c>
      <c r="B128" s="2" t="s">
        <v>31</v>
      </c>
      <c r="C128" s="18"/>
      <c r="D128" s="6">
        <v>361.2</v>
      </c>
      <c r="E128" s="6">
        <v>50.34</v>
      </c>
      <c r="F128" s="17">
        <f t="shared" si="9"/>
        <v>0.1393687707641196</v>
      </c>
      <c r="G128" s="18"/>
      <c r="H128" s="6">
        <v>362.42</v>
      </c>
      <c r="I128" s="31">
        <v>50.64</v>
      </c>
      <c r="J128" s="43">
        <f t="shared" si="10"/>
        <v>0.13972738811323879</v>
      </c>
      <c r="K128" s="18"/>
      <c r="L128" s="46">
        <f t="shared" si="11"/>
        <v>3.5861734911918353E-4</v>
      </c>
      <c r="M128" s="18"/>
    </row>
    <row r="129" spans="1:13" x14ac:dyDescent="0.25">
      <c r="A129" s="2" t="s">
        <v>18</v>
      </c>
      <c r="B129" s="2" t="s">
        <v>129</v>
      </c>
      <c r="C129" s="18"/>
      <c r="D129" s="13">
        <v>375.01</v>
      </c>
      <c r="E129" s="13">
        <v>59.54</v>
      </c>
      <c r="F129" s="17">
        <f t="shared" si="9"/>
        <v>0.15876909949068024</v>
      </c>
      <c r="G129" s="18"/>
      <c r="H129" s="13">
        <v>416.48</v>
      </c>
      <c r="I129" s="38">
        <v>60.89</v>
      </c>
      <c r="J129" s="43">
        <f t="shared" si="10"/>
        <v>0.1462014982712255</v>
      </c>
      <c r="K129" s="18"/>
      <c r="L129" s="46">
        <f t="shared" si="11"/>
        <v>-1.2567601219454744E-2</v>
      </c>
      <c r="M129" s="18"/>
    </row>
    <row r="130" spans="1:13" x14ac:dyDescent="0.25">
      <c r="A130" s="2" t="s">
        <v>10</v>
      </c>
      <c r="B130" s="2" t="s">
        <v>117</v>
      </c>
      <c r="C130" s="18"/>
      <c r="D130" s="6">
        <v>387</v>
      </c>
      <c r="E130" s="6">
        <v>58</v>
      </c>
      <c r="F130" s="17">
        <f t="shared" si="9"/>
        <v>0.14987080103359174</v>
      </c>
      <c r="G130" s="18"/>
      <c r="H130" s="6">
        <v>404</v>
      </c>
      <c r="I130" s="31">
        <v>60</v>
      </c>
      <c r="J130" s="43">
        <f t="shared" si="10"/>
        <v>0.14851485148514851</v>
      </c>
      <c r="K130" s="18"/>
      <c r="L130" s="46">
        <f t="shared" si="11"/>
        <v>-1.3559495484432305E-3</v>
      </c>
      <c r="M130" s="18"/>
    </row>
    <row r="131" spans="1:13" x14ac:dyDescent="0.25">
      <c r="A131" s="2" t="s">
        <v>21</v>
      </c>
      <c r="B131" s="2" t="s">
        <v>33</v>
      </c>
      <c r="C131" s="18"/>
      <c r="D131" s="12">
        <v>256.74</v>
      </c>
      <c r="E131" s="12">
        <v>43.41</v>
      </c>
      <c r="F131" s="17">
        <f t="shared" si="9"/>
        <v>0.16908156111240943</v>
      </c>
      <c r="G131" s="18"/>
      <c r="H131" s="12">
        <v>289.45999999999998</v>
      </c>
      <c r="I131" s="12">
        <v>43.76</v>
      </c>
      <c r="J131" s="43">
        <f t="shared" si="10"/>
        <v>0.15117805568990533</v>
      </c>
      <c r="K131" s="18"/>
      <c r="L131" s="46">
        <f t="shared" si="11"/>
        <v>-1.7903505422504101E-2</v>
      </c>
      <c r="M131" s="18"/>
    </row>
    <row r="132" spans="1:13" x14ac:dyDescent="0.25">
      <c r="A132" s="2" t="s">
        <v>10</v>
      </c>
      <c r="B132" s="2" t="s">
        <v>72</v>
      </c>
      <c r="C132" s="18"/>
      <c r="D132" s="6">
        <v>398.22</v>
      </c>
      <c r="E132" s="6">
        <v>62.89</v>
      </c>
      <c r="F132" s="17">
        <f t="shared" si="9"/>
        <v>0.15792777861483601</v>
      </c>
      <c r="G132" s="18"/>
      <c r="H132" s="6">
        <v>412.79</v>
      </c>
      <c r="I132" s="31">
        <v>64.48</v>
      </c>
      <c r="J132" s="43">
        <f t="shared" si="10"/>
        <v>0.15620533443155116</v>
      </c>
      <c r="K132" s="18"/>
      <c r="L132" s="46">
        <f t="shared" si="11"/>
        <v>-1.7224441832848492E-3</v>
      </c>
      <c r="M132" s="18"/>
    </row>
    <row r="133" spans="1:13" x14ac:dyDescent="0.25">
      <c r="A133" s="2" t="s">
        <v>10</v>
      </c>
      <c r="B133" s="2" t="s">
        <v>56</v>
      </c>
      <c r="C133" s="18"/>
      <c r="D133" s="6">
        <v>341</v>
      </c>
      <c r="E133" s="6">
        <v>51</v>
      </c>
      <c r="F133" s="17">
        <f t="shared" si="9"/>
        <v>0.14956011730205279</v>
      </c>
      <c r="G133" s="18"/>
      <c r="H133" s="6">
        <v>350</v>
      </c>
      <c r="I133" s="31">
        <v>55</v>
      </c>
      <c r="J133" s="43">
        <f t="shared" si="10"/>
        <v>0.15714285714285714</v>
      </c>
      <c r="K133" s="18"/>
      <c r="L133" s="46">
        <f t="shared" si="11"/>
        <v>7.5827398408043478E-3</v>
      </c>
      <c r="M133" s="18"/>
    </row>
    <row r="134" spans="1:13" x14ac:dyDescent="0.25">
      <c r="A134" s="24"/>
      <c r="B134" s="22" t="s">
        <v>148</v>
      </c>
      <c r="C134" s="18"/>
      <c r="D134" s="25">
        <f>AVERAGE(D6:D133)</f>
        <v>368.22092187499993</v>
      </c>
      <c r="E134" s="26">
        <f>AVERAGE(E6:E133)</f>
        <v>36.287171874999999</v>
      </c>
      <c r="F134" s="50">
        <f>AVERAGE(F6:F133)</f>
        <v>9.9531381716223638E-2</v>
      </c>
      <c r="G134" s="18"/>
      <c r="H134" s="44">
        <f>AVERAGE(H6:H133)</f>
        <v>374.11185156249996</v>
      </c>
      <c r="I134" s="45">
        <f>AVERAGE(I6:I133)</f>
        <v>36.493132812500008</v>
      </c>
      <c r="J134" s="50">
        <f>AVERAGE(J6:J133)</f>
        <v>9.7935513822049333E-2</v>
      </c>
      <c r="K134" s="18"/>
      <c r="L134" s="50">
        <f>AVERAGE(L6:L133)</f>
        <v>-1.5958678941742749E-3</v>
      </c>
      <c r="M134" s="18"/>
    </row>
    <row r="135" spans="1:13" x14ac:dyDescent="0.25">
      <c r="A135" s="20"/>
      <c r="B135" s="23"/>
      <c r="C135" s="18"/>
      <c r="D135" s="25">
        <f>SUM(D6:D133)</f>
        <v>47132.277999999991</v>
      </c>
      <c r="E135" s="25">
        <f>SUM(E6:E133)</f>
        <v>4644.7579999999998</v>
      </c>
      <c r="F135" s="51">
        <f>MIN(F6:F133)</f>
        <v>5.1972358191765045E-2</v>
      </c>
      <c r="G135" s="18"/>
      <c r="H135" s="25">
        <f>SUM(H6:H133)</f>
        <v>47886.316999999995</v>
      </c>
      <c r="I135" s="25">
        <f>SUM(I6:I133)</f>
        <v>4671.121000000001</v>
      </c>
      <c r="J135" s="51">
        <f>MIN(J6:J133)</f>
        <v>5.1628934290447265E-2</v>
      </c>
      <c r="K135" s="18"/>
      <c r="L135" s="51">
        <f>MIN(L6:L133)</f>
        <v>-1.990730257898457E-2</v>
      </c>
      <c r="M135" s="18"/>
    </row>
    <row r="136" spans="1:13" x14ac:dyDescent="0.25">
      <c r="A136" s="20"/>
      <c r="B136" s="20"/>
      <c r="C136" s="20"/>
      <c r="D136" s="29"/>
      <c r="E136" s="28"/>
      <c r="F136" s="51">
        <f>MAX(F6:F133)</f>
        <v>0.16908156111240943</v>
      </c>
      <c r="G136" s="20"/>
      <c r="H136" s="29"/>
      <c r="I136" s="28"/>
      <c r="J136" s="51">
        <f>MAX(J6:J133)</f>
        <v>0.15714285714285714</v>
      </c>
      <c r="K136" s="20"/>
      <c r="L136" s="51">
        <f>MAX(L6:L133)</f>
        <v>1.8470652130184659E-2</v>
      </c>
      <c r="M136" s="18"/>
    </row>
    <row r="137" spans="1:13" x14ac:dyDescent="0.25">
      <c r="A137" s="20"/>
      <c r="B137" s="20"/>
      <c r="C137" s="20"/>
      <c r="D137" s="27"/>
      <c r="E137" s="21"/>
      <c r="F137" s="52">
        <f>F135-F136</f>
        <v>-0.11710920292064439</v>
      </c>
      <c r="G137" s="20"/>
      <c r="H137" s="27"/>
      <c r="I137" s="21"/>
      <c r="J137" s="52">
        <f>J135-J136</f>
        <v>-0.10551392285240987</v>
      </c>
      <c r="K137" s="20"/>
      <c r="L137" s="52">
        <f>L135-L136</f>
        <v>-3.8377954709169229E-2</v>
      </c>
      <c r="M137" s="18"/>
    </row>
  </sheetData>
  <sortState ref="A5:M133">
    <sortCondition ref="J5:J133"/>
  </sortState>
  <mergeCells count="2">
    <mergeCell ref="D4:F4"/>
    <mergeCell ref="H4:J4"/>
  </mergeCells>
  <hyperlinks>
    <hyperlink ref="B108" r:id="rId1" tooltip="View details for NHS Leicester City CCG" display="http://www.nhs.uk/Services/Trusts/Overview/DefaultView.aspx?id=89609"/>
    <hyperlink ref="B100" r:id="rId2" tooltip="View details for NHS Leeds North CCG" display="http://www.nhs.uk/Services/Trusts/Overview/DefaultView.aspx?id=89713"/>
    <hyperlink ref="B75" r:id="rId3" tooltip="View details for NHS Nene CCG" display="http://www.nhs.uk/Services/Trusts/Overview/DefaultView.aspx?id=89803"/>
    <hyperlink ref="B94" r:id="rId4" tooltip="View details for NHS Liverpool CCG" display="http://www.nhs.uk/Services/Trusts/Overview/DefaultView.aspx?id=89637"/>
    <hyperlink ref="B57" r:id="rId5" tooltip="View details for NHS North Norfolk CCG" display="http://www.nhs.uk/Services/Trusts/Overview/DefaultView.aspx?id=89821"/>
    <hyperlink ref="B106" r:id="rId6" tooltip="View details for NHS North Manchester CCG" display="http://www.nhs.uk/Services/Trusts/Overview/DefaultView.aspx?id=89575"/>
    <hyperlink ref="B56" r:id="rId7" tooltip="View details for NHS North Lincolnshire CCG" display="http://www.nhs.uk/Services/Trusts/Overview/DefaultView.aspx?id=89725"/>
    <hyperlink ref="B58" r:id="rId8" tooltip="View details for NHS North Kirklees CCG" display="http://www.nhs.uk/Services/Trusts/Overview/DefaultView.aspx?id=89724"/>
    <hyperlink ref="B16" r:id="rId9" tooltip="View details for NHS North Hampshire CCG" display="http://www.nhs.uk/Services/Trusts/Overview/DefaultView.aspx?id=89795"/>
    <hyperlink ref="B84" r:id="rId10" tooltip="View details for NHS North East Lincolnshire CCG" display="http://www.nhs.uk/Services/Trusts/Overview/DefaultView.aspx?id=89723"/>
    <hyperlink ref="B61" r:id="rId11" tooltip="View details for NHS North &amp; West Reading CCG" display="http://www.nhs.uk/Services/Trusts/Overview/DefaultView.aspx?id=89734"/>
    <hyperlink ref="B90" r:id="rId12" tooltip="View details for NHS Newbury And District CCG" display="http://www.nhs.uk/Services/Trusts/Overview/DefaultView.aspx?id=89798"/>
    <hyperlink ref="B78" r:id="rId13" tooltip="View details for NHS Milton Keynes CCG" display="http://www.nhs.uk/Services/Trusts/Overview/DefaultView.aspx?id=89802"/>
    <hyperlink ref="B48" r:id="rId14" tooltip="View details for NHS Medway CCG" display="http://www.nhs.uk/Services/Trusts/Overview/DefaultView.aspx?id=89654"/>
    <hyperlink ref="B33" r:id="rId15" tooltip="View details for NHS Mansfield And Ashfield CCG" display="http://www.nhs.uk/Services/Trusts/Overview/DefaultView.aspx?id=89801"/>
    <hyperlink ref="B121" r:id="rId16" tooltip="View details for NHS Luton CCG" display="http://www.nhs.uk/Services/Trusts/Overview/DefaultView.aspx?id=89684"/>
    <hyperlink ref="B25" r:id="rId17" tooltip="View details for NHS Lincolnshire East CCG" display="http://www.nhs.uk/Services/Trusts/Overview/DefaultView.aspx?id=89601"/>
    <hyperlink ref="B132" r:id="rId18" tooltip="View details for NHS Lewisham CCG" display="http://www.nhs.uk/Services/Trusts/Overview/DefaultView.aspx?id=89828"/>
    <hyperlink ref="B102" r:id="rId19" tooltip="View details for NHS Leeds West CCG" display="http://www.nhs.uk/Services/Trusts/Overview/DefaultView.aspx?id=89799"/>
    <hyperlink ref="B110" r:id="rId20" tooltip="View details for NHS Leeds South And East CCG" display="http://www.nhs.uk/Services/Trusts/Overview/DefaultView.aspx?id=89722"/>
    <hyperlink ref="B120" r:id="rId21" tooltip="View details for NHS Isle Of Wight CCG" display="http://www.nhs.uk/Services/Trusts/Overview/DefaultView.aspx?id=89797"/>
    <hyperlink ref="B96" r:id="rId22" tooltip="View details for NHS Ipswich And East Suffolk CCG" display="http://www.nhs.uk/Services/Trusts/Overview/DefaultView.aspx?id=89681"/>
    <hyperlink ref="B89" r:id="rId23" tooltip="View details for NHS Hull CCG" display="http://www.nhs.uk/Services/Trusts/Overview/DefaultView.aspx?id=89721"/>
    <hyperlink ref="B64" r:id="rId24" tooltip="View details for NHS Horsham And Mid Sussex CCG" display="http://www.nhs.uk/Services/Trusts/Overview/DefaultView.aspx?id=89655"/>
    <hyperlink ref="B104" r:id="rId25" tooltip="View details for NHS Herts Valleys CCG" display="http://www.nhs.uk/Services/Trusts/Overview/DefaultView.aspx?id=89683"/>
    <hyperlink ref="B67" r:id="rId26" tooltip="View details for NHS Herefordshire CCG" display="http://www.nhs.uk/Services/Trusts/Overview/DefaultView.aspx?id=89667"/>
    <hyperlink ref="B31" r:id="rId27" tooltip="View details for NHS Havering CCG" display="http://www.nhs.uk/Services/Trusts/Overview/DefaultView.aspx?id=89689"/>
    <hyperlink ref="B63" r:id="rId28" tooltip="View details for NHS Canterbury And Coastal CCG" display="http://www.nhs.uk/Services/Trusts/Overview/DefaultView.aspx?id=89596"/>
    <hyperlink ref="B35" r:id="rId29" tooltip="View details for NHS Ashford CCG" display="http://www.nhs.uk/Services/Trusts/Overview/DefaultView.aspx?id=89594"/>
    <hyperlink ref="B49" r:id="rId30" tooltip="View details for NHS Merton CCG" display="http://www.nhs.uk/Services/Trusts/Overview/DefaultView.aspx?id=8958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"/>
  <sheetViews>
    <sheetView workbookViewId="0">
      <selection activeCell="R34" sqref="R34:R36"/>
    </sheetView>
  </sheetViews>
  <sheetFormatPr defaultRowHeight="15" x14ac:dyDescent="0.25"/>
  <cols>
    <col min="1" max="1" width="28.7109375" customWidth="1"/>
    <col min="2" max="2" width="37.42578125" bestFit="1" customWidth="1"/>
    <col min="3" max="3" width="1.7109375" customWidth="1"/>
    <col min="4" max="5" width="9" customWidth="1"/>
    <col min="6" max="6" width="10.7109375" customWidth="1"/>
    <col min="7" max="7" width="1.7109375" customWidth="1"/>
    <col min="8" max="9" width="9" customWidth="1"/>
    <col min="10" max="10" width="10.7109375" customWidth="1"/>
    <col min="11" max="11" width="1.7109375" customWidth="1"/>
    <col min="12" max="12" width="25.28515625" customWidth="1"/>
    <col min="13" max="13" width="1.7109375" customWidth="1"/>
  </cols>
  <sheetData>
    <row r="1" spans="1:13" ht="26.25" x14ac:dyDescent="0.4">
      <c r="A1" s="1" t="s">
        <v>0</v>
      </c>
    </row>
    <row r="2" spans="1:13" ht="15.75" x14ac:dyDescent="0.25">
      <c r="A2" s="58" t="s">
        <v>155</v>
      </c>
    </row>
    <row r="4" spans="1:13" x14ac:dyDescent="0.25">
      <c r="A4" s="20"/>
      <c r="B4" s="20"/>
      <c r="C4" s="20"/>
      <c r="D4" s="61" t="s">
        <v>1</v>
      </c>
      <c r="E4" s="62"/>
      <c r="F4" s="63"/>
      <c r="G4" s="20"/>
      <c r="H4" s="64" t="s">
        <v>2</v>
      </c>
      <c r="I4" s="65"/>
      <c r="J4" s="66"/>
      <c r="K4" s="20"/>
      <c r="L4" s="47" t="s">
        <v>143</v>
      </c>
      <c r="M4" s="20"/>
    </row>
    <row r="5" spans="1:13" ht="28.9" customHeight="1" x14ac:dyDescent="0.25">
      <c r="A5" s="18" t="s">
        <v>3</v>
      </c>
      <c r="B5" s="18" t="s">
        <v>4</v>
      </c>
      <c r="C5" s="18"/>
      <c r="D5" s="19" t="s">
        <v>142</v>
      </c>
      <c r="E5" s="19" t="s">
        <v>145</v>
      </c>
      <c r="F5" s="19" t="s">
        <v>147</v>
      </c>
      <c r="G5" s="18"/>
      <c r="H5" s="19" t="s">
        <v>142</v>
      </c>
      <c r="I5" s="19" t="s">
        <v>145</v>
      </c>
      <c r="J5" s="19" t="s">
        <v>147</v>
      </c>
      <c r="K5" s="18"/>
      <c r="L5" s="48" t="s">
        <v>144</v>
      </c>
      <c r="M5" s="18"/>
    </row>
    <row r="6" spans="1:13" x14ac:dyDescent="0.25">
      <c r="A6" s="2" t="s">
        <v>7</v>
      </c>
      <c r="B6" s="2" t="s">
        <v>134</v>
      </c>
      <c r="C6" s="18"/>
      <c r="D6" s="6">
        <v>694.6</v>
      </c>
      <c r="E6" s="6">
        <v>36.1</v>
      </c>
      <c r="F6" s="17">
        <f t="shared" ref="F6:F37" si="0">E6/D6</f>
        <v>5.1972358191765045E-2</v>
      </c>
      <c r="G6" s="18"/>
      <c r="H6" s="6">
        <v>724.4</v>
      </c>
      <c r="I6" s="31">
        <v>37.4</v>
      </c>
      <c r="J6" s="43">
        <f t="shared" ref="J6:J37" si="1">I6/H6</f>
        <v>5.1628934290447265E-2</v>
      </c>
      <c r="K6" s="18"/>
      <c r="L6" s="46">
        <f t="shared" ref="L6:L37" si="2">J6-F6</f>
        <v>-3.4342390131777978E-4</v>
      </c>
      <c r="M6" s="18"/>
    </row>
    <row r="7" spans="1:13" x14ac:dyDescent="0.25">
      <c r="A7" s="2" t="s">
        <v>21</v>
      </c>
      <c r="B7" s="2" t="s">
        <v>127</v>
      </c>
      <c r="C7" s="18"/>
      <c r="D7" s="6">
        <v>129.86000000000001</v>
      </c>
      <c r="E7" s="6">
        <v>7.66</v>
      </c>
      <c r="F7" s="17">
        <f t="shared" si="0"/>
        <v>5.8986600954874478E-2</v>
      </c>
      <c r="G7" s="18"/>
      <c r="H7" s="6">
        <v>144</v>
      </c>
      <c r="I7" s="31">
        <v>8.35</v>
      </c>
      <c r="J7" s="43">
        <f t="shared" si="1"/>
        <v>5.7986111111111106E-2</v>
      </c>
      <c r="K7" s="18"/>
      <c r="L7" s="46">
        <f t="shared" si="2"/>
        <v>-1.0004898437633719E-3</v>
      </c>
      <c r="M7" s="18"/>
    </row>
    <row r="8" spans="1:13" x14ac:dyDescent="0.25">
      <c r="A8" s="2" t="s">
        <v>21</v>
      </c>
      <c r="B8" s="2" t="s">
        <v>105</v>
      </c>
      <c r="C8" s="18"/>
      <c r="D8" s="6">
        <v>219.14</v>
      </c>
      <c r="E8" s="6">
        <v>13.01</v>
      </c>
      <c r="F8" s="17">
        <f t="shared" si="0"/>
        <v>5.9368440266496306E-2</v>
      </c>
      <c r="G8" s="18"/>
      <c r="H8" s="6">
        <v>247.31</v>
      </c>
      <c r="I8" s="31">
        <v>14</v>
      </c>
      <c r="J8" s="43">
        <f t="shared" si="1"/>
        <v>5.6609114067364845E-2</v>
      </c>
      <c r="K8" s="18"/>
      <c r="L8" s="46">
        <f t="shared" si="2"/>
        <v>-2.7593261991314608E-3</v>
      </c>
      <c r="M8" s="18"/>
    </row>
    <row r="9" spans="1:13" hidden="1" x14ac:dyDescent="0.25">
      <c r="A9" s="2" t="s">
        <v>16</v>
      </c>
      <c r="B9" s="2" t="s">
        <v>93</v>
      </c>
      <c r="C9" s="18"/>
      <c r="D9" s="13">
        <v>1162</v>
      </c>
      <c r="E9" s="13">
        <v>75</v>
      </c>
      <c r="F9" s="17">
        <f t="shared" si="0"/>
        <v>6.4543889845094668E-2</v>
      </c>
      <c r="G9" s="18"/>
      <c r="H9" s="8">
        <v>1184</v>
      </c>
      <c r="I9" s="33">
        <v>79</v>
      </c>
      <c r="J9" s="17">
        <f t="shared" si="1"/>
        <v>6.6722972972972971E-2</v>
      </c>
      <c r="K9" s="18"/>
      <c r="L9" s="49">
        <f t="shared" si="2"/>
        <v>2.1790831278783035E-3</v>
      </c>
      <c r="M9" s="18"/>
    </row>
    <row r="10" spans="1:13" hidden="1" x14ac:dyDescent="0.25">
      <c r="A10" s="2" t="s">
        <v>7</v>
      </c>
      <c r="B10" s="2" t="s">
        <v>121</v>
      </c>
      <c r="C10" s="18"/>
      <c r="D10" s="6">
        <v>356.7</v>
      </c>
      <c r="E10" s="6">
        <v>24.7</v>
      </c>
      <c r="F10" s="17">
        <f t="shared" si="0"/>
        <v>6.9245864872441831E-2</v>
      </c>
      <c r="G10" s="18"/>
      <c r="H10" s="6">
        <v>365.2</v>
      </c>
      <c r="I10" s="31">
        <v>25.7</v>
      </c>
      <c r="J10" s="43">
        <f t="shared" si="1"/>
        <v>7.0372398685651705E-2</v>
      </c>
      <c r="K10" s="18"/>
      <c r="L10" s="46">
        <f t="shared" si="2"/>
        <v>1.1265338132098734E-3</v>
      </c>
      <c r="M10" s="18"/>
    </row>
    <row r="11" spans="1:13" hidden="1" x14ac:dyDescent="0.25">
      <c r="A11" s="2" t="s">
        <v>16</v>
      </c>
      <c r="B11" s="2" t="s">
        <v>106</v>
      </c>
      <c r="C11" s="18"/>
      <c r="D11" s="6">
        <v>400.45</v>
      </c>
      <c r="E11" s="6">
        <v>27.73</v>
      </c>
      <c r="F11" s="17">
        <f t="shared" si="0"/>
        <v>6.924709701585717E-2</v>
      </c>
      <c r="G11" s="18"/>
      <c r="H11" s="6">
        <v>403</v>
      </c>
      <c r="I11" s="31">
        <v>30.3</v>
      </c>
      <c r="J11" s="43">
        <f t="shared" si="1"/>
        <v>7.518610421836229E-2</v>
      </c>
      <c r="K11" s="18"/>
      <c r="L11" s="46">
        <f t="shared" si="2"/>
        <v>5.9390072025051199E-3</v>
      </c>
      <c r="M11" s="18"/>
    </row>
    <row r="12" spans="1:13" x14ac:dyDescent="0.25">
      <c r="A12" s="2" t="s">
        <v>21</v>
      </c>
      <c r="B12" s="2" t="s">
        <v>118</v>
      </c>
      <c r="C12" s="18"/>
      <c r="D12" s="6">
        <v>312</v>
      </c>
      <c r="E12" s="6">
        <v>22</v>
      </c>
      <c r="F12" s="17">
        <f t="shared" si="0"/>
        <v>7.0512820512820512E-2</v>
      </c>
      <c r="G12" s="18"/>
      <c r="H12" s="6">
        <v>317</v>
      </c>
      <c r="I12" s="31">
        <v>22</v>
      </c>
      <c r="J12" s="43">
        <f t="shared" si="1"/>
        <v>6.9400630914826497E-2</v>
      </c>
      <c r="K12" s="18"/>
      <c r="L12" s="46">
        <f t="shared" si="2"/>
        <v>-1.112189597994015E-3</v>
      </c>
      <c r="M12" s="18"/>
    </row>
    <row r="13" spans="1:13" hidden="1" x14ac:dyDescent="0.25">
      <c r="A13" s="2" t="s">
        <v>14</v>
      </c>
      <c r="B13" s="2" t="s">
        <v>135</v>
      </c>
      <c r="C13" s="18"/>
      <c r="D13" s="6">
        <v>231.6</v>
      </c>
      <c r="E13" s="6">
        <v>16.5</v>
      </c>
      <c r="F13" s="17">
        <f t="shared" si="0"/>
        <v>7.1243523316062179E-2</v>
      </c>
      <c r="G13" s="18"/>
      <c r="H13" s="6">
        <v>238.2</v>
      </c>
      <c r="I13" s="31">
        <v>17.3</v>
      </c>
      <c r="J13" s="43">
        <f t="shared" si="1"/>
        <v>7.262804366078926E-2</v>
      </c>
      <c r="K13" s="18"/>
      <c r="L13" s="46">
        <f t="shared" si="2"/>
        <v>1.3845203447270804E-3</v>
      </c>
      <c r="M13" s="18"/>
    </row>
    <row r="14" spans="1:13" hidden="1" x14ac:dyDescent="0.25">
      <c r="A14" s="2" t="s">
        <v>21</v>
      </c>
      <c r="B14" s="2" t="s">
        <v>137</v>
      </c>
      <c r="C14" s="18"/>
      <c r="D14" s="12">
        <v>485</v>
      </c>
      <c r="E14" s="12">
        <v>35</v>
      </c>
      <c r="F14" s="17">
        <f t="shared" si="0"/>
        <v>7.2164948453608241E-2</v>
      </c>
      <c r="G14" s="18"/>
      <c r="H14" s="14">
        <v>495</v>
      </c>
      <c r="I14" s="39">
        <v>36</v>
      </c>
      <c r="J14" s="43">
        <f t="shared" si="1"/>
        <v>7.2727272727272724E-2</v>
      </c>
      <c r="K14" s="18"/>
      <c r="L14" s="46">
        <f t="shared" si="2"/>
        <v>5.623242736644829E-4</v>
      </c>
      <c r="M14" s="18"/>
    </row>
    <row r="15" spans="1:13" hidden="1" x14ac:dyDescent="0.25">
      <c r="A15" s="2" t="s">
        <v>7</v>
      </c>
      <c r="B15" s="2" t="s">
        <v>122</v>
      </c>
      <c r="C15" s="18"/>
      <c r="D15" s="6">
        <v>114</v>
      </c>
      <c r="E15" s="6">
        <v>8.3000000000000007</v>
      </c>
      <c r="F15" s="17">
        <f t="shared" si="0"/>
        <v>7.2807017543859653E-2</v>
      </c>
      <c r="G15" s="18"/>
      <c r="H15" s="6">
        <v>116.4</v>
      </c>
      <c r="I15" s="31">
        <v>8.8000000000000007</v>
      </c>
      <c r="J15" s="43">
        <f t="shared" si="1"/>
        <v>7.5601374570446744E-2</v>
      </c>
      <c r="K15" s="18"/>
      <c r="L15" s="46">
        <f t="shared" si="2"/>
        <v>2.794357026587091E-3</v>
      </c>
      <c r="M15" s="18"/>
    </row>
    <row r="16" spans="1:13" x14ac:dyDescent="0.25">
      <c r="A16" s="2" t="s">
        <v>7</v>
      </c>
      <c r="B16" s="2" t="s">
        <v>61</v>
      </c>
      <c r="C16" s="18"/>
      <c r="D16" s="6">
        <v>219</v>
      </c>
      <c r="E16" s="6">
        <v>16</v>
      </c>
      <c r="F16" s="17">
        <f t="shared" si="0"/>
        <v>7.3059360730593603E-2</v>
      </c>
      <c r="G16" s="18"/>
      <c r="H16" s="5">
        <v>225</v>
      </c>
      <c r="I16" s="30">
        <v>16</v>
      </c>
      <c r="J16" s="43">
        <f t="shared" si="1"/>
        <v>7.1111111111111111E-2</v>
      </c>
      <c r="K16" s="18"/>
      <c r="L16" s="46">
        <f t="shared" si="2"/>
        <v>-1.9482496194824922E-3</v>
      </c>
      <c r="M16" s="18"/>
    </row>
    <row r="17" spans="1:13" hidden="1" x14ac:dyDescent="0.25">
      <c r="A17" s="2" t="s">
        <v>21</v>
      </c>
      <c r="B17" s="2" t="s">
        <v>139</v>
      </c>
      <c r="C17" s="18"/>
      <c r="D17" s="6">
        <v>492</v>
      </c>
      <c r="E17" s="6">
        <v>36</v>
      </c>
      <c r="F17" s="17">
        <f t="shared" si="0"/>
        <v>7.3170731707317069E-2</v>
      </c>
      <c r="G17" s="18"/>
      <c r="H17" s="6">
        <v>492</v>
      </c>
      <c r="I17" s="31">
        <v>37</v>
      </c>
      <c r="J17" s="43">
        <f t="shared" si="1"/>
        <v>7.5203252032520332E-2</v>
      </c>
      <c r="K17" s="18"/>
      <c r="L17" s="46">
        <f t="shared" si="2"/>
        <v>2.0325203252032631E-3</v>
      </c>
      <c r="M17" s="18"/>
    </row>
    <row r="18" spans="1:13" hidden="1" x14ac:dyDescent="0.25">
      <c r="A18" s="2" t="s">
        <v>16</v>
      </c>
      <c r="B18" s="2" t="s">
        <v>104</v>
      </c>
      <c r="C18" s="18"/>
      <c r="D18" s="13">
        <v>699.2</v>
      </c>
      <c r="E18" s="13">
        <v>51.7</v>
      </c>
      <c r="F18" s="17">
        <f t="shared" si="0"/>
        <v>7.3941647597254009E-2</v>
      </c>
      <c r="G18" s="18"/>
      <c r="H18" s="8">
        <v>706.5</v>
      </c>
      <c r="I18" s="33">
        <v>55.2</v>
      </c>
      <c r="J18" s="43">
        <f t="shared" si="1"/>
        <v>7.8131634819532919E-2</v>
      </c>
      <c r="K18" s="18"/>
      <c r="L18" s="46">
        <f t="shared" si="2"/>
        <v>4.1899872222789097E-3</v>
      </c>
      <c r="M18" s="18"/>
    </row>
    <row r="19" spans="1:13" hidden="1" x14ac:dyDescent="0.25">
      <c r="A19" s="2" t="s">
        <v>21</v>
      </c>
      <c r="B19" s="2" t="s">
        <v>46</v>
      </c>
      <c r="C19" s="18"/>
      <c r="D19" s="6">
        <v>242</v>
      </c>
      <c r="E19" s="6">
        <v>18</v>
      </c>
      <c r="F19" s="17">
        <f t="shared" si="0"/>
        <v>7.43801652892562E-2</v>
      </c>
      <c r="G19" s="18"/>
      <c r="H19" s="6">
        <v>91</v>
      </c>
      <c r="I19" s="31">
        <v>7</v>
      </c>
      <c r="J19" s="43">
        <f t="shared" si="1"/>
        <v>7.6923076923076927E-2</v>
      </c>
      <c r="K19" s="18"/>
      <c r="L19" s="46">
        <f t="shared" si="2"/>
        <v>2.5429116338207269E-3</v>
      </c>
      <c r="M19" s="18"/>
    </row>
    <row r="20" spans="1:13" hidden="1" x14ac:dyDescent="0.25">
      <c r="A20" s="2" t="s">
        <v>21</v>
      </c>
      <c r="B20" s="2" t="s">
        <v>22</v>
      </c>
      <c r="C20" s="18"/>
      <c r="D20" s="12">
        <v>434.33</v>
      </c>
      <c r="E20" s="12">
        <v>32.68</v>
      </c>
      <c r="F20" s="17">
        <f t="shared" si="0"/>
        <v>7.5242327262680458E-2</v>
      </c>
      <c r="G20" s="18"/>
      <c r="H20" s="14">
        <v>381.44900000000001</v>
      </c>
      <c r="I20" s="39">
        <v>30.704000000000001</v>
      </c>
      <c r="J20" s="43">
        <f t="shared" si="1"/>
        <v>8.0493067225238496E-2</v>
      </c>
      <c r="K20" s="18"/>
      <c r="L20" s="46">
        <f t="shared" si="2"/>
        <v>5.2507399625580375E-3</v>
      </c>
      <c r="M20" s="18"/>
    </row>
    <row r="21" spans="1:13" x14ac:dyDescent="0.25">
      <c r="A21" s="2" t="s">
        <v>7</v>
      </c>
      <c r="B21" s="2" t="s">
        <v>87</v>
      </c>
      <c r="C21" s="18"/>
      <c r="D21" s="6">
        <v>231.9</v>
      </c>
      <c r="E21" s="6">
        <v>17.8</v>
      </c>
      <c r="F21" s="17">
        <f t="shared" si="0"/>
        <v>7.6757222940922812E-2</v>
      </c>
      <c r="G21" s="18"/>
      <c r="H21" s="5">
        <v>245.8</v>
      </c>
      <c r="I21" s="30">
        <v>18.3</v>
      </c>
      <c r="J21" s="43">
        <f t="shared" si="1"/>
        <v>7.4450772986167618E-2</v>
      </c>
      <c r="K21" s="18"/>
      <c r="L21" s="46">
        <f t="shared" si="2"/>
        <v>-2.3064499547551937E-3</v>
      </c>
      <c r="M21" s="18"/>
    </row>
    <row r="22" spans="1:13" hidden="1" x14ac:dyDescent="0.25">
      <c r="A22" s="2" t="s">
        <v>18</v>
      </c>
      <c r="B22" s="2" t="s">
        <v>19</v>
      </c>
      <c r="C22" s="18"/>
      <c r="D22" s="6">
        <v>972.53399999999999</v>
      </c>
      <c r="E22" s="6">
        <v>74.930999999999997</v>
      </c>
      <c r="F22" s="17">
        <f t="shared" si="0"/>
        <v>7.704717778504401E-2</v>
      </c>
      <c r="G22" s="18"/>
      <c r="H22" s="6">
        <v>1005.561</v>
      </c>
      <c r="I22" s="31">
        <v>83.370999999999995</v>
      </c>
      <c r="J22" s="43">
        <f t="shared" si="1"/>
        <v>8.2909937835695682E-2</v>
      </c>
      <c r="K22" s="18"/>
      <c r="L22" s="46">
        <f t="shared" si="2"/>
        <v>5.8627600506516719E-3</v>
      </c>
      <c r="M22" s="18"/>
    </row>
    <row r="23" spans="1:13" hidden="1" x14ac:dyDescent="0.25">
      <c r="A23" s="2" t="s">
        <v>5</v>
      </c>
      <c r="B23" s="2" t="s">
        <v>44</v>
      </c>
      <c r="C23" s="18"/>
      <c r="D23" s="6">
        <v>375</v>
      </c>
      <c r="E23" s="6">
        <v>29</v>
      </c>
      <c r="F23" s="17">
        <f t="shared" si="0"/>
        <v>7.7333333333333337E-2</v>
      </c>
      <c r="G23" s="18"/>
      <c r="H23" s="6">
        <v>387</v>
      </c>
      <c r="I23" s="31">
        <v>32</v>
      </c>
      <c r="J23" s="43">
        <f t="shared" si="1"/>
        <v>8.2687338501291993E-2</v>
      </c>
      <c r="K23" s="18"/>
      <c r="L23" s="46">
        <f t="shared" si="2"/>
        <v>5.3540051679586559E-3</v>
      </c>
      <c r="M23" s="18"/>
    </row>
    <row r="24" spans="1:13" hidden="1" x14ac:dyDescent="0.25">
      <c r="A24" s="2" t="s">
        <v>16</v>
      </c>
      <c r="B24" s="2" t="s">
        <v>138</v>
      </c>
      <c r="C24" s="18"/>
      <c r="D24" s="6">
        <v>554.6</v>
      </c>
      <c r="E24" s="6">
        <v>43</v>
      </c>
      <c r="F24" s="17">
        <f t="shared" si="0"/>
        <v>7.7533357374684447E-2</v>
      </c>
      <c r="G24" s="18"/>
      <c r="H24" s="6">
        <v>579.6</v>
      </c>
      <c r="I24" s="31">
        <v>45.6</v>
      </c>
      <c r="J24" s="43">
        <f t="shared" si="1"/>
        <v>7.8674948240165632E-2</v>
      </c>
      <c r="K24" s="18"/>
      <c r="L24" s="46">
        <f t="shared" si="2"/>
        <v>1.1415908654811846E-3</v>
      </c>
      <c r="M24" s="18"/>
    </row>
    <row r="25" spans="1:13" x14ac:dyDescent="0.25">
      <c r="A25" s="2" t="s">
        <v>21</v>
      </c>
      <c r="B25" s="2" t="s">
        <v>112</v>
      </c>
      <c r="C25" s="18"/>
      <c r="D25" s="6">
        <v>237.02</v>
      </c>
      <c r="E25" s="6">
        <v>18.62</v>
      </c>
      <c r="F25" s="17">
        <f t="shared" si="0"/>
        <v>7.8558771411695219E-2</v>
      </c>
      <c r="G25" s="18"/>
      <c r="H25" s="6">
        <v>240.74</v>
      </c>
      <c r="I25" s="31">
        <v>18.100000000000001</v>
      </c>
      <c r="J25" s="43">
        <f t="shared" si="1"/>
        <v>7.5184846722605309E-2</v>
      </c>
      <c r="K25" s="18"/>
      <c r="L25" s="46">
        <f t="shared" si="2"/>
        <v>-3.3739246890899105E-3</v>
      </c>
      <c r="M25" s="18"/>
    </row>
    <row r="26" spans="1:13" hidden="1" x14ac:dyDescent="0.25">
      <c r="A26" s="2" t="s">
        <v>15</v>
      </c>
      <c r="B26" s="2" t="s">
        <v>82</v>
      </c>
      <c r="C26" s="18"/>
      <c r="D26" s="13">
        <v>177.9</v>
      </c>
      <c r="E26" s="13">
        <v>14</v>
      </c>
      <c r="F26" s="17">
        <f t="shared" si="0"/>
        <v>7.8695896571107357E-2</v>
      </c>
      <c r="G26" s="18"/>
      <c r="H26" s="13">
        <v>183.5</v>
      </c>
      <c r="I26" s="38">
        <v>14.5</v>
      </c>
      <c r="J26" s="43">
        <f t="shared" si="1"/>
        <v>7.901907356948229E-2</v>
      </c>
      <c r="K26" s="18"/>
      <c r="L26" s="46">
        <f t="shared" si="2"/>
        <v>3.2317699837493274E-4</v>
      </c>
      <c r="M26" s="18"/>
    </row>
    <row r="27" spans="1:13" hidden="1" x14ac:dyDescent="0.25">
      <c r="A27" s="2" t="s">
        <v>10</v>
      </c>
      <c r="B27" s="2" t="s">
        <v>99</v>
      </c>
      <c r="C27" s="18"/>
      <c r="D27" s="6">
        <v>366.7</v>
      </c>
      <c r="E27" s="6">
        <v>28.9</v>
      </c>
      <c r="F27" s="17">
        <f t="shared" si="0"/>
        <v>7.8811017180256335E-2</v>
      </c>
      <c r="G27" s="18"/>
      <c r="H27" s="6">
        <v>375.2</v>
      </c>
      <c r="I27" s="31">
        <v>29.7</v>
      </c>
      <c r="J27" s="43">
        <f t="shared" si="1"/>
        <v>7.9157782515991468E-2</v>
      </c>
      <c r="K27" s="18"/>
      <c r="L27" s="46">
        <f t="shared" si="2"/>
        <v>3.4676533573513302E-4</v>
      </c>
      <c r="M27" s="18"/>
    </row>
    <row r="28" spans="1:13" hidden="1" x14ac:dyDescent="0.25">
      <c r="A28" s="2" t="s">
        <v>5</v>
      </c>
      <c r="B28" s="2" t="s">
        <v>13</v>
      </c>
      <c r="C28" s="18"/>
      <c r="D28" s="13">
        <v>405</v>
      </c>
      <c r="E28" s="13">
        <v>32</v>
      </c>
      <c r="F28" s="17">
        <f t="shared" si="0"/>
        <v>7.9012345679012344E-2</v>
      </c>
      <c r="G28" s="18"/>
      <c r="H28" s="8">
        <v>408</v>
      </c>
      <c r="I28" s="33">
        <v>33</v>
      </c>
      <c r="J28" s="43">
        <f t="shared" si="1"/>
        <v>8.0882352941176475E-2</v>
      </c>
      <c r="K28" s="18"/>
      <c r="L28" s="46">
        <f t="shared" si="2"/>
        <v>1.8700072621641306E-3</v>
      </c>
      <c r="M28" s="18"/>
    </row>
    <row r="29" spans="1:13" x14ac:dyDescent="0.25">
      <c r="A29" s="2" t="s">
        <v>7</v>
      </c>
      <c r="B29" s="2" t="s">
        <v>97</v>
      </c>
      <c r="C29" s="18"/>
      <c r="D29" s="6">
        <v>696</v>
      </c>
      <c r="E29" s="6">
        <v>55</v>
      </c>
      <c r="F29" s="17">
        <f t="shared" si="0"/>
        <v>7.9022988505747127E-2</v>
      </c>
      <c r="G29" s="18"/>
      <c r="H29" s="6">
        <v>819</v>
      </c>
      <c r="I29" s="31">
        <v>55</v>
      </c>
      <c r="J29" s="43">
        <f t="shared" si="1"/>
        <v>6.7155067155067152E-2</v>
      </c>
      <c r="K29" s="18"/>
      <c r="L29" s="46">
        <f t="shared" si="2"/>
        <v>-1.1867921350679975E-2</v>
      </c>
      <c r="M29" s="18"/>
    </row>
    <row r="30" spans="1:13" x14ac:dyDescent="0.25">
      <c r="A30" s="2" t="s">
        <v>15</v>
      </c>
      <c r="B30" s="2" t="s">
        <v>77</v>
      </c>
      <c r="C30" s="18"/>
      <c r="D30" s="13">
        <v>278.10000000000002</v>
      </c>
      <c r="E30" s="13">
        <v>22.3</v>
      </c>
      <c r="F30" s="17">
        <f t="shared" si="0"/>
        <v>8.0186983099604453E-2</v>
      </c>
      <c r="G30" s="18"/>
      <c r="H30" s="13">
        <v>286</v>
      </c>
      <c r="I30" s="38">
        <v>22.8</v>
      </c>
      <c r="J30" s="43">
        <f t="shared" si="1"/>
        <v>7.9720279720279716E-2</v>
      </c>
      <c r="K30" s="18"/>
      <c r="L30" s="46">
        <f t="shared" si="2"/>
        <v>-4.6670337932473716E-4</v>
      </c>
      <c r="M30" s="18"/>
    </row>
    <row r="31" spans="1:13" x14ac:dyDescent="0.25">
      <c r="A31" s="2" t="s">
        <v>5</v>
      </c>
      <c r="B31" s="2" t="s">
        <v>128</v>
      </c>
      <c r="C31" s="18"/>
      <c r="D31" s="6">
        <v>548</v>
      </c>
      <c r="E31" s="6">
        <v>44</v>
      </c>
      <c r="F31" s="17">
        <f t="shared" si="0"/>
        <v>8.0291970802919707E-2</v>
      </c>
      <c r="G31" s="18"/>
      <c r="H31" s="5">
        <v>556</v>
      </c>
      <c r="I31" s="30">
        <v>44</v>
      </c>
      <c r="J31" s="43">
        <f t="shared" si="1"/>
        <v>7.9136690647482008E-2</v>
      </c>
      <c r="K31" s="18"/>
      <c r="L31" s="46">
        <f t="shared" si="2"/>
        <v>-1.155280155437699E-3</v>
      </c>
      <c r="M31" s="18"/>
    </row>
    <row r="32" spans="1:13" x14ac:dyDescent="0.25">
      <c r="A32" s="2" t="s">
        <v>10</v>
      </c>
      <c r="B32" s="2" t="s">
        <v>57</v>
      </c>
      <c r="C32" s="18"/>
      <c r="D32" s="15">
        <v>362.8</v>
      </c>
      <c r="E32" s="15">
        <v>29.3</v>
      </c>
      <c r="F32" s="17">
        <f t="shared" si="0"/>
        <v>8.0760749724366046E-2</v>
      </c>
      <c r="G32" s="18"/>
      <c r="H32" s="15">
        <v>379.6</v>
      </c>
      <c r="I32" s="40">
        <v>30.1</v>
      </c>
      <c r="J32" s="43">
        <f t="shared" si="1"/>
        <v>7.9293993677555324E-2</v>
      </c>
      <c r="K32" s="18"/>
      <c r="L32" s="46">
        <f t="shared" si="2"/>
        <v>-1.4667560468107216E-3</v>
      </c>
      <c r="M32" s="18"/>
    </row>
    <row r="33" spans="1:13" x14ac:dyDescent="0.25">
      <c r="A33" s="2" t="s">
        <v>14</v>
      </c>
      <c r="B33" s="2" t="s">
        <v>30</v>
      </c>
      <c r="C33" s="18"/>
      <c r="D33" s="13">
        <v>979.21299999999997</v>
      </c>
      <c r="E33" s="13">
        <v>79.39</v>
      </c>
      <c r="F33" s="17">
        <f t="shared" si="0"/>
        <v>8.1075312521381976E-2</v>
      </c>
      <c r="G33" s="18"/>
      <c r="H33" s="8">
        <v>1008.775</v>
      </c>
      <c r="I33" s="33">
        <v>80.709999999999994</v>
      </c>
      <c r="J33" s="43">
        <f t="shared" si="1"/>
        <v>8.0007930410646577E-2</v>
      </c>
      <c r="K33" s="18"/>
      <c r="L33" s="46">
        <f t="shared" si="2"/>
        <v>-1.0673821107353987E-3</v>
      </c>
      <c r="M33" s="18"/>
    </row>
    <row r="34" spans="1:13" x14ac:dyDescent="0.25">
      <c r="A34" s="2" t="s">
        <v>21</v>
      </c>
      <c r="B34" s="2" t="s">
        <v>124</v>
      </c>
      <c r="C34" s="18"/>
      <c r="D34" s="6">
        <v>340.44</v>
      </c>
      <c r="E34" s="6">
        <v>27.7</v>
      </c>
      <c r="F34" s="17">
        <f t="shared" si="0"/>
        <v>8.1365291975091056E-2</v>
      </c>
      <c r="G34" s="18"/>
      <c r="H34" s="6">
        <v>378.05</v>
      </c>
      <c r="I34" s="31">
        <v>29.23</v>
      </c>
      <c r="J34" s="43">
        <f t="shared" si="1"/>
        <v>7.7317815103822241E-2</v>
      </c>
      <c r="K34" s="18"/>
      <c r="L34" s="46">
        <f t="shared" si="2"/>
        <v>-4.0474768712688153E-3</v>
      </c>
      <c r="M34" s="18"/>
    </row>
    <row r="35" spans="1:13" hidden="1" x14ac:dyDescent="0.25">
      <c r="A35" s="2" t="s">
        <v>14</v>
      </c>
      <c r="B35" s="2" t="s">
        <v>110</v>
      </c>
      <c r="C35" s="18"/>
      <c r="D35" s="6">
        <v>269.3</v>
      </c>
      <c r="E35" s="6">
        <v>22.1</v>
      </c>
      <c r="F35" s="17">
        <f t="shared" si="0"/>
        <v>8.2064611956925368E-2</v>
      </c>
      <c r="G35" s="18"/>
      <c r="H35" s="6">
        <v>272.60000000000002</v>
      </c>
      <c r="I35" s="31">
        <v>23.5</v>
      </c>
      <c r="J35" s="43">
        <f t="shared" si="1"/>
        <v>8.620689655172413E-2</v>
      </c>
      <c r="K35" s="18"/>
      <c r="L35" s="46">
        <f t="shared" si="2"/>
        <v>4.1422845947987619E-3</v>
      </c>
      <c r="M35" s="18"/>
    </row>
    <row r="36" spans="1:13" x14ac:dyDescent="0.25">
      <c r="A36" s="2" t="s">
        <v>5</v>
      </c>
      <c r="B36" s="2" t="s">
        <v>29</v>
      </c>
      <c r="C36" s="18"/>
      <c r="D36" s="6">
        <v>307.39999999999998</v>
      </c>
      <c r="E36" s="6">
        <v>25.5</v>
      </c>
      <c r="F36" s="17">
        <f t="shared" si="0"/>
        <v>8.2953806115810019E-2</v>
      </c>
      <c r="G36" s="18"/>
      <c r="H36" s="6">
        <v>315.89999999999998</v>
      </c>
      <c r="I36" s="31">
        <v>25.8</v>
      </c>
      <c r="J36" s="43">
        <f t="shared" si="1"/>
        <v>8.1671415004748352E-2</v>
      </c>
      <c r="K36" s="18"/>
      <c r="L36" s="46">
        <f t="shared" si="2"/>
        <v>-1.2823911110616676E-3</v>
      </c>
      <c r="M36" s="18"/>
    </row>
    <row r="37" spans="1:13" hidden="1" x14ac:dyDescent="0.25">
      <c r="A37" s="2" t="s">
        <v>7</v>
      </c>
      <c r="B37" s="2" t="s">
        <v>78</v>
      </c>
      <c r="C37" s="18"/>
      <c r="D37" s="6">
        <v>341.8</v>
      </c>
      <c r="E37" s="6">
        <v>28.4</v>
      </c>
      <c r="F37" s="17">
        <f t="shared" si="0"/>
        <v>8.3089526038619063E-2</v>
      </c>
      <c r="G37" s="18"/>
      <c r="H37" s="6">
        <v>355.8</v>
      </c>
      <c r="I37" s="31">
        <v>30.7</v>
      </c>
      <c r="J37" s="43">
        <f t="shared" si="1"/>
        <v>8.6284429454749859E-2</v>
      </c>
      <c r="K37" s="18"/>
      <c r="L37" s="46">
        <f t="shared" si="2"/>
        <v>3.1949034161307954E-3</v>
      </c>
      <c r="M37" s="18"/>
    </row>
    <row r="38" spans="1:13" x14ac:dyDescent="0.25">
      <c r="A38" s="2" t="s">
        <v>21</v>
      </c>
      <c r="B38" s="2" t="s">
        <v>119</v>
      </c>
      <c r="C38" s="18"/>
      <c r="D38" s="6">
        <v>385.1</v>
      </c>
      <c r="E38" s="6">
        <v>32</v>
      </c>
      <c r="F38" s="17">
        <f t="shared" ref="F38:F69" si="3">E38/D38</f>
        <v>8.3095299922098145E-2</v>
      </c>
      <c r="G38" s="18"/>
      <c r="H38" s="5">
        <v>431.8</v>
      </c>
      <c r="I38" s="30">
        <v>33.9</v>
      </c>
      <c r="J38" s="43">
        <f t="shared" ref="J38:J69" si="4">I38/H38</f>
        <v>7.8508568781843438E-2</v>
      </c>
      <c r="K38" s="18"/>
      <c r="L38" s="46">
        <f t="shared" ref="L38:L69" si="5">J38-F38</f>
        <v>-4.5867311402547073E-3</v>
      </c>
      <c r="M38" s="18"/>
    </row>
    <row r="39" spans="1:13" x14ac:dyDescent="0.25">
      <c r="A39" s="2" t="s">
        <v>18</v>
      </c>
      <c r="B39" s="2" t="s">
        <v>42</v>
      </c>
      <c r="C39" s="18"/>
      <c r="D39" s="6">
        <v>441.32</v>
      </c>
      <c r="E39" s="6">
        <v>36.75</v>
      </c>
      <c r="F39" s="17">
        <f t="shared" si="3"/>
        <v>8.3272908547086022E-2</v>
      </c>
      <c r="G39" s="18"/>
      <c r="H39" s="6">
        <v>453.77</v>
      </c>
      <c r="I39" s="31">
        <v>37.6</v>
      </c>
      <c r="J39" s="43">
        <f t="shared" si="4"/>
        <v>8.286136148268948E-2</v>
      </c>
      <c r="K39" s="18"/>
      <c r="L39" s="46">
        <f t="shared" si="5"/>
        <v>-4.1154706439654187E-4</v>
      </c>
      <c r="M39" s="18"/>
    </row>
    <row r="40" spans="1:13" x14ac:dyDescent="0.25">
      <c r="A40" s="2" t="s">
        <v>7</v>
      </c>
      <c r="B40" s="2" t="s">
        <v>92</v>
      </c>
      <c r="C40" s="18"/>
      <c r="D40" s="6">
        <v>413.36</v>
      </c>
      <c r="E40" s="6">
        <v>34.64</v>
      </c>
      <c r="F40" s="17">
        <f t="shared" si="3"/>
        <v>8.3801045093864907E-2</v>
      </c>
      <c r="G40" s="18"/>
      <c r="H40" s="6">
        <v>464.66</v>
      </c>
      <c r="I40" s="31">
        <v>36.19</v>
      </c>
      <c r="J40" s="43">
        <f t="shared" si="4"/>
        <v>7.7884905091895135E-2</v>
      </c>
      <c r="K40" s="18"/>
      <c r="L40" s="46">
        <f t="shared" si="5"/>
        <v>-5.9161400019697719E-3</v>
      </c>
      <c r="M40" s="18"/>
    </row>
    <row r="41" spans="1:13" hidden="1" x14ac:dyDescent="0.25">
      <c r="A41" s="2" t="s">
        <v>7</v>
      </c>
      <c r="B41" s="2" t="s">
        <v>45</v>
      </c>
      <c r="C41" s="18"/>
      <c r="D41" s="6">
        <v>214.4</v>
      </c>
      <c r="E41" s="6">
        <v>18</v>
      </c>
      <c r="F41" s="17">
        <f t="shared" si="3"/>
        <v>8.3955223880597007E-2</v>
      </c>
      <c r="G41" s="18"/>
      <c r="H41" s="6">
        <v>185.5</v>
      </c>
      <c r="I41" s="31">
        <v>19</v>
      </c>
      <c r="J41" s="43">
        <f t="shared" si="4"/>
        <v>0.10242587601078167</v>
      </c>
      <c r="K41" s="18"/>
      <c r="L41" s="46">
        <f t="shared" si="5"/>
        <v>1.8470652130184659E-2</v>
      </c>
      <c r="M41" s="18"/>
    </row>
    <row r="42" spans="1:13" hidden="1" x14ac:dyDescent="0.25">
      <c r="A42" s="2" t="s">
        <v>5</v>
      </c>
      <c r="B42" s="2" t="s">
        <v>23</v>
      </c>
      <c r="C42" s="18"/>
      <c r="D42" s="10">
        <v>142.59</v>
      </c>
      <c r="E42" s="10">
        <v>11.98</v>
      </c>
      <c r="F42" s="17">
        <f t="shared" si="3"/>
        <v>8.4017111999438954E-2</v>
      </c>
      <c r="G42" s="18"/>
      <c r="H42" s="10">
        <v>37.380000000000003</v>
      </c>
      <c r="I42" s="35">
        <v>3.3</v>
      </c>
      <c r="J42" s="43">
        <f t="shared" si="4"/>
        <v>8.8282504012841087E-2</v>
      </c>
      <c r="K42" s="18"/>
      <c r="L42" s="46">
        <f t="shared" si="5"/>
        <v>4.2653920134021334E-3</v>
      </c>
      <c r="M42" s="18"/>
    </row>
    <row r="43" spans="1:13" x14ac:dyDescent="0.25">
      <c r="A43" s="2" t="s">
        <v>7</v>
      </c>
      <c r="B43" s="2" t="s">
        <v>8</v>
      </c>
      <c r="C43" s="18"/>
      <c r="D43" s="6">
        <v>141.69999999999999</v>
      </c>
      <c r="E43" s="6">
        <v>12</v>
      </c>
      <c r="F43" s="17">
        <f t="shared" si="3"/>
        <v>8.4685956245589278E-2</v>
      </c>
      <c r="G43" s="18"/>
      <c r="H43" s="6">
        <v>161.6</v>
      </c>
      <c r="I43" s="31">
        <v>13</v>
      </c>
      <c r="J43" s="17">
        <f t="shared" si="4"/>
        <v>8.0445544554455448E-2</v>
      </c>
      <c r="K43" s="18"/>
      <c r="L43" s="49">
        <f t="shared" si="5"/>
        <v>-4.2404116911338302E-3</v>
      </c>
      <c r="M43" s="18"/>
    </row>
    <row r="44" spans="1:13" hidden="1" x14ac:dyDescent="0.25">
      <c r="A44" s="2" t="s">
        <v>16</v>
      </c>
      <c r="B44" s="2" t="s">
        <v>107</v>
      </c>
      <c r="C44" s="18"/>
      <c r="D44" s="6">
        <v>282.49</v>
      </c>
      <c r="E44" s="6">
        <v>23.94</v>
      </c>
      <c r="F44" s="17">
        <f t="shared" si="3"/>
        <v>8.4746362703104539E-2</v>
      </c>
      <c r="G44" s="18"/>
      <c r="H44" s="6">
        <v>291.89999999999998</v>
      </c>
      <c r="I44" s="31">
        <v>25.18</v>
      </c>
      <c r="J44" s="43">
        <f t="shared" si="4"/>
        <v>8.6262418636519358E-2</v>
      </c>
      <c r="K44" s="18"/>
      <c r="L44" s="46">
        <f t="shared" si="5"/>
        <v>1.5160559334148199E-3</v>
      </c>
      <c r="M44" s="18"/>
    </row>
    <row r="45" spans="1:13" hidden="1" x14ac:dyDescent="0.25">
      <c r="A45" s="2" t="s">
        <v>10</v>
      </c>
      <c r="B45" s="2" t="s">
        <v>12</v>
      </c>
      <c r="C45" s="18"/>
      <c r="D45" s="6">
        <v>445.94600000000003</v>
      </c>
      <c r="E45" s="6">
        <v>37.814</v>
      </c>
      <c r="F45" s="17">
        <f t="shared" si="3"/>
        <v>8.4795020024846054E-2</v>
      </c>
      <c r="G45" s="18"/>
      <c r="H45" s="6">
        <v>462.58300000000003</v>
      </c>
      <c r="I45" s="31">
        <v>39.354999999999997</v>
      </c>
      <c r="J45" s="43">
        <f t="shared" si="4"/>
        <v>8.5076624086920599E-2</v>
      </c>
      <c r="K45" s="18"/>
      <c r="L45" s="46">
        <f t="shared" si="5"/>
        <v>2.8160406207454469E-4</v>
      </c>
      <c r="M45" s="18"/>
    </row>
    <row r="46" spans="1:13" x14ac:dyDescent="0.25">
      <c r="A46" s="2" t="s">
        <v>21</v>
      </c>
      <c r="B46" s="2" t="s">
        <v>54</v>
      </c>
      <c r="C46" s="18"/>
      <c r="D46" s="6">
        <v>207.91900000000001</v>
      </c>
      <c r="E46" s="6">
        <v>17.696999999999999</v>
      </c>
      <c r="F46" s="17">
        <f t="shared" si="3"/>
        <v>8.51148764663162E-2</v>
      </c>
      <c r="G46" s="18"/>
      <c r="H46" s="6">
        <v>211.98599999999999</v>
      </c>
      <c r="I46" s="31">
        <v>17.547000000000001</v>
      </c>
      <c r="J46" s="43">
        <f t="shared" si="4"/>
        <v>8.2774334154142259E-2</v>
      </c>
      <c r="K46" s="18"/>
      <c r="L46" s="46">
        <f t="shared" si="5"/>
        <v>-2.3405423121739405E-3</v>
      </c>
      <c r="M46" s="18"/>
    </row>
    <row r="47" spans="1:13" x14ac:dyDescent="0.25">
      <c r="A47" s="2" t="s">
        <v>15</v>
      </c>
      <c r="B47" s="2" t="s">
        <v>73</v>
      </c>
      <c r="C47" s="18"/>
      <c r="D47" s="6">
        <v>365.9</v>
      </c>
      <c r="E47" s="6">
        <v>31.5</v>
      </c>
      <c r="F47" s="17">
        <f t="shared" si="3"/>
        <v>8.6089095381251715E-2</v>
      </c>
      <c r="G47" s="18"/>
      <c r="H47" s="6">
        <v>376.2</v>
      </c>
      <c r="I47" s="31">
        <v>29.4</v>
      </c>
      <c r="J47" s="43">
        <f t="shared" si="4"/>
        <v>7.8149920255183414E-2</v>
      </c>
      <c r="K47" s="18"/>
      <c r="L47" s="46">
        <f t="shared" si="5"/>
        <v>-7.9391751260683013E-3</v>
      </c>
      <c r="M47" s="18"/>
    </row>
    <row r="48" spans="1:13" x14ac:dyDescent="0.25">
      <c r="A48" s="2" t="s">
        <v>15</v>
      </c>
      <c r="B48" s="2" t="s">
        <v>108</v>
      </c>
      <c r="C48" s="18"/>
      <c r="D48" s="6">
        <v>219</v>
      </c>
      <c r="E48" s="6">
        <v>19</v>
      </c>
      <c r="F48" s="17">
        <f t="shared" si="3"/>
        <v>8.6757990867579904E-2</v>
      </c>
      <c r="G48" s="18"/>
      <c r="H48" s="6">
        <v>226</v>
      </c>
      <c r="I48" s="31">
        <v>18</v>
      </c>
      <c r="J48" s="43">
        <f t="shared" si="4"/>
        <v>7.9646017699115043E-2</v>
      </c>
      <c r="K48" s="18"/>
      <c r="L48" s="46">
        <f t="shared" si="5"/>
        <v>-7.1119731684648607E-3</v>
      </c>
      <c r="M48" s="18"/>
    </row>
    <row r="49" spans="1:13" hidden="1" x14ac:dyDescent="0.25">
      <c r="A49" s="2" t="s">
        <v>5</v>
      </c>
      <c r="B49" s="2" t="s">
        <v>24</v>
      </c>
      <c r="C49" s="18"/>
      <c r="D49" s="9">
        <v>477.02</v>
      </c>
      <c r="E49" s="9">
        <v>41.59</v>
      </c>
      <c r="F49" s="17">
        <f t="shared" si="3"/>
        <v>8.7187120036895743E-2</v>
      </c>
      <c r="G49" s="18"/>
      <c r="H49" s="9">
        <v>122.05</v>
      </c>
      <c r="I49" s="34">
        <v>10.87</v>
      </c>
      <c r="J49" s="43">
        <f t="shared" si="4"/>
        <v>8.9061859893486278E-2</v>
      </c>
      <c r="K49" s="18"/>
      <c r="L49" s="46">
        <f t="shared" si="5"/>
        <v>1.8747398565905349E-3</v>
      </c>
      <c r="M49" s="18"/>
    </row>
    <row r="50" spans="1:13" hidden="1" x14ac:dyDescent="0.25">
      <c r="A50" s="2" t="s">
        <v>14</v>
      </c>
      <c r="B50" s="2" t="s">
        <v>91</v>
      </c>
      <c r="C50" s="18"/>
      <c r="D50" s="6">
        <v>227.1</v>
      </c>
      <c r="E50" s="6">
        <v>20</v>
      </c>
      <c r="F50" s="17">
        <f t="shared" si="3"/>
        <v>8.8066930867459273E-2</v>
      </c>
      <c r="G50" s="18"/>
      <c r="H50" s="6">
        <v>230.5</v>
      </c>
      <c r="I50" s="31">
        <v>20.8</v>
      </c>
      <c r="J50" s="43">
        <f t="shared" si="4"/>
        <v>9.0238611713665942E-2</v>
      </c>
      <c r="K50" s="18"/>
      <c r="L50" s="46">
        <f t="shared" si="5"/>
        <v>2.1716808462066695E-3</v>
      </c>
      <c r="M50" s="18"/>
    </row>
    <row r="51" spans="1:13" hidden="1" x14ac:dyDescent="0.25">
      <c r="A51" s="2" t="s">
        <v>7</v>
      </c>
      <c r="B51" s="2" t="s">
        <v>37</v>
      </c>
      <c r="C51" s="18"/>
      <c r="D51" s="6">
        <v>153.6</v>
      </c>
      <c r="E51" s="6">
        <v>13.6</v>
      </c>
      <c r="F51" s="17">
        <f t="shared" si="3"/>
        <v>8.8541666666666671E-2</v>
      </c>
      <c r="G51" s="18"/>
      <c r="H51" s="6">
        <v>157.1</v>
      </c>
      <c r="I51" s="31">
        <v>14.4</v>
      </c>
      <c r="J51" s="43">
        <f t="shared" si="4"/>
        <v>9.1661362189688109E-2</v>
      </c>
      <c r="K51" s="18"/>
      <c r="L51" s="46">
        <f t="shared" si="5"/>
        <v>3.1196955230214374E-3</v>
      </c>
      <c r="M51" s="18"/>
    </row>
    <row r="52" spans="1:13" x14ac:dyDescent="0.25">
      <c r="A52" s="2" t="s">
        <v>14</v>
      </c>
      <c r="B52" s="2" t="s">
        <v>136</v>
      </c>
      <c r="C52" s="18"/>
      <c r="D52" s="6">
        <v>286.3</v>
      </c>
      <c r="E52" s="6">
        <v>25.5</v>
      </c>
      <c r="F52" s="17">
        <f t="shared" si="3"/>
        <v>8.9067411805798108E-2</v>
      </c>
      <c r="G52" s="18"/>
      <c r="H52" s="6">
        <v>298.5</v>
      </c>
      <c r="I52" s="31">
        <v>26.4</v>
      </c>
      <c r="J52" s="43">
        <f t="shared" si="4"/>
        <v>8.8442211055276373E-2</v>
      </c>
      <c r="K52" s="18"/>
      <c r="L52" s="46">
        <f t="shared" si="5"/>
        <v>-6.2520075052173441E-4</v>
      </c>
      <c r="M52" s="18"/>
    </row>
    <row r="53" spans="1:13" x14ac:dyDescent="0.25">
      <c r="A53" s="2" t="s">
        <v>5</v>
      </c>
      <c r="B53" s="2" t="s">
        <v>89</v>
      </c>
      <c r="C53" s="18"/>
      <c r="D53" s="6">
        <v>220.9</v>
      </c>
      <c r="E53" s="6">
        <v>19.7</v>
      </c>
      <c r="F53" s="17">
        <f t="shared" si="3"/>
        <v>8.9180624717066545E-2</v>
      </c>
      <c r="G53" s="18"/>
      <c r="H53" s="6">
        <v>223</v>
      </c>
      <c r="I53" s="31">
        <v>19.899999999999999</v>
      </c>
      <c r="J53" s="43">
        <f t="shared" si="4"/>
        <v>8.9237668161434969E-2</v>
      </c>
      <c r="K53" s="18"/>
      <c r="L53" s="46">
        <f t="shared" si="5"/>
        <v>5.7043444368423679E-5</v>
      </c>
      <c r="M53" s="18"/>
    </row>
    <row r="54" spans="1:13" hidden="1" x14ac:dyDescent="0.25">
      <c r="A54" s="3" t="s">
        <v>7</v>
      </c>
      <c r="B54" s="2" t="s">
        <v>53</v>
      </c>
      <c r="C54" s="18"/>
      <c r="D54" s="6">
        <v>244.59</v>
      </c>
      <c r="E54" s="6">
        <v>21.882000000000001</v>
      </c>
      <c r="F54" s="17">
        <f t="shared" si="3"/>
        <v>8.9464000981233902E-2</v>
      </c>
      <c r="G54" s="18"/>
      <c r="H54" s="6">
        <v>245.34200000000001</v>
      </c>
      <c r="I54" s="31">
        <v>23.251999999999999</v>
      </c>
      <c r="J54" s="43">
        <f t="shared" si="4"/>
        <v>9.4773825924627658E-2</v>
      </c>
      <c r="K54" s="18"/>
      <c r="L54" s="46">
        <f t="shared" si="5"/>
        <v>5.3098249433937567E-3</v>
      </c>
      <c r="M54" s="18"/>
    </row>
    <row r="55" spans="1:13" x14ac:dyDescent="0.25">
      <c r="A55" s="2" t="s">
        <v>5</v>
      </c>
      <c r="B55" s="2" t="s">
        <v>101</v>
      </c>
      <c r="C55" s="18"/>
      <c r="D55" s="6">
        <v>173.31</v>
      </c>
      <c r="E55" s="6">
        <v>15.56</v>
      </c>
      <c r="F55" s="17">
        <f t="shared" si="3"/>
        <v>8.9781316715711726E-2</v>
      </c>
      <c r="G55" s="18"/>
      <c r="H55" s="6">
        <v>179.16</v>
      </c>
      <c r="I55" s="31">
        <v>15.26</v>
      </c>
      <c r="J55" s="43">
        <f t="shared" si="4"/>
        <v>8.5175262335342714E-2</v>
      </c>
      <c r="K55" s="18"/>
      <c r="L55" s="46">
        <f t="shared" si="5"/>
        <v>-4.6060543803690124E-3</v>
      </c>
      <c r="M55" s="18"/>
    </row>
    <row r="56" spans="1:13" x14ac:dyDescent="0.25">
      <c r="A56" s="2" t="s">
        <v>10</v>
      </c>
      <c r="B56" s="2" t="s">
        <v>130</v>
      </c>
      <c r="C56" s="18"/>
      <c r="D56" s="6">
        <v>371.6</v>
      </c>
      <c r="E56" s="6">
        <v>33.4</v>
      </c>
      <c r="F56" s="17">
        <f t="shared" si="3"/>
        <v>8.9881593110871891E-2</v>
      </c>
      <c r="G56" s="18"/>
      <c r="H56" s="6">
        <v>381.9</v>
      </c>
      <c r="I56" s="31">
        <v>33.700000000000003</v>
      </c>
      <c r="J56" s="43">
        <f t="shared" si="4"/>
        <v>8.8242995548572942E-2</v>
      </c>
      <c r="K56" s="18"/>
      <c r="L56" s="46">
        <f t="shared" si="5"/>
        <v>-1.638597562298949E-3</v>
      </c>
      <c r="M56" s="18"/>
    </row>
    <row r="57" spans="1:13" hidden="1" x14ac:dyDescent="0.25">
      <c r="A57" s="2" t="s">
        <v>7</v>
      </c>
      <c r="B57" s="2" t="s">
        <v>62</v>
      </c>
      <c r="C57" s="18"/>
      <c r="D57" s="6">
        <v>255.4</v>
      </c>
      <c r="E57" s="6">
        <v>23</v>
      </c>
      <c r="F57" s="17">
        <f t="shared" si="3"/>
        <v>9.0054815974941263E-2</v>
      </c>
      <c r="G57" s="18"/>
      <c r="H57" s="6">
        <v>262.89999999999998</v>
      </c>
      <c r="I57" s="31">
        <v>24.6</v>
      </c>
      <c r="J57" s="43">
        <f t="shared" si="4"/>
        <v>9.3571700266260951E-2</v>
      </c>
      <c r="K57" s="18"/>
      <c r="L57" s="46">
        <f t="shared" si="5"/>
        <v>3.5168842913196885E-3</v>
      </c>
      <c r="M57" s="18"/>
    </row>
    <row r="58" spans="1:13" hidden="1" x14ac:dyDescent="0.25">
      <c r="A58" s="2" t="s">
        <v>21</v>
      </c>
      <c r="B58" s="2" t="s">
        <v>28</v>
      </c>
      <c r="C58" s="18"/>
      <c r="D58" s="6">
        <v>243.91</v>
      </c>
      <c r="E58" s="6">
        <v>22.37</v>
      </c>
      <c r="F58" s="17">
        <f t="shared" si="3"/>
        <v>9.1714156861137305E-2</v>
      </c>
      <c r="G58" s="18"/>
      <c r="H58" s="6">
        <v>279.08999999999997</v>
      </c>
      <c r="I58" s="31">
        <v>25.92</v>
      </c>
      <c r="J58" s="43">
        <f t="shared" si="4"/>
        <v>9.2873266688165118E-2</v>
      </c>
      <c r="K58" s="18"/>
      <c r="L58" s="46">
        <f t="shared" si="5"/>
        <v>1.1591098270278127E-3</v>
      </c>
      <c r="M58" s="18"/>
    </row>
    <row r="59" spans="1:13" x14ac:dyDescent="0.25">
      <c r="A59" s="2" t="s">
        <v>10</v>
      </c>
      <c r="B59" s="2" t="s">
        <v>67</v>
      </c>
      <c r="C59" s="18"/>
      <c r="D59" s="6">
        <v>217.87</v>
      </c>
      <c r="E59" s="6">
        <v>20.05</v>
      </c>
      <c r="F59" s="17">
        <f t="shared" si="3"/>
        <v>9.202735576261073E-2</v>
      </c>
      <c r="G59" s="18"/>
      <c r="H59" s="6">
        <v>247.02</v>
      </c>
      <c r="I59" s="31">
        <v>20.89</v>
      </c>
      <c r="J59" s="43">
        <f t="shared" si="4"/>
        <v>8.4568051169945757E-2</v>
      </c>
      <c r="K59" s="18"/>
      <c r="L59" s="46">
        <f t="shared" si="5"/>
        <v>-7.4593045926649726E-3</v>
      </c>
      <c r="M59" s="18"/>
    </row>
    <row r="60" spans="1:13" x14ac:dyDescent="0.25">
      <c r="A60" s="2" t="s">
        <v>5</v>
      </c>
      <c r="B60" s="2" t="s">
        <v>100</v>
      </c>
      <c r="C60" s="18"/>
      <c r="D60" s="6">
        <v>389</v>
      </c>
      <c r="E60" s="6">
        <v>36</v>
      </c>
      <c r="F60" s="17">
        <f t="shared" si="3"/>
        <v>9.2544987146529561E-2</v>
      </c>
      <c r="G60" s="18"/>
      <c r="H60" s="6">
        <v>395</v>
      </c>
      <c r="I60" s="31">
        <v>35</v>
      </c>
      <c r="J60" s="43">
        <f t="shared" si="4"/>
        <v>8.8607594936708861E-2</v>
      </c>
      <c r="K60" s="18"/>
      <c r="L60" s="46">
        <f t="shared" si="5"/>
        <v>-3.9373922098207004E-3</v>
      </c>
      <c r="M60" s="18"/>
    </row>
    <row r="61" spans="1:13" x14ac:dyDescent="0.25">
      <c r="A61" s="2" t="s">
        <v>21</v>
      </c>
      <c r="B61" s="2" t="s">
        <v>116</v>
      </c>
      <c r="C61" s="18"/>
      <c r="D61" s="6">
        <v>178.83</v>
      </c>
      <c r="E61" s="6">
        <v>16.559999999999999</v>
      </c>
      <c r="F61" s="17">
        <f t="shared" si="3"/>
        <v>9.2601912430800182E-2</v>
      </c>
      <c r="G61" s="18"/>
      <c r="H61" s="6">
        <v>185.05</v>
      </c>
      <c r="I61" s="31">
        <v>16.43</v>
      </c>
      <c r="J61" s="43">
        <f t="shared" si="4"/>
        <v>8.8786814374493372E-2</v>
      </c>
      <c r="K61" s="18"/>
      <c r="L61" s="46">
        <f t="shared" si="5"/>
        <v>-3.8150980563068093E-3</v>
      </c>
      <c r="M61" s="18"/>
    </row>
    <row r="62" spans="1:13" hidden="1" x14ac:dyDescent="0.25">
      <c r="A62" s="2" t="s">
        <v>7</v>
      </c>
      <c r="B62" s="2" t="s">
        <v>80</v>
      </c>
      <c r="C62" s="18"/>
      <c r="D62" s="6">
        <v>286.488</v>
      </c>
      <c r="E62" s="6">
        <v>26.585999999999999</v>
      </c>
      <c r="F62" s="17">
        <f t="shared" si="3"/>
        <v>9.2799698416687601E-2</v>
      </c>
      <c r="G62" s="18"/>
      <c r="H62" s="6">
        <v>74.364999999999995</v>
      </c>
      <c r="I62" s="31">
        <v>7.3570000000000002</v>
      </c>
      <c r="J62" s="43">
        <f t="shared" si="4"/>
        <v>9.893094869898475E-2</v>
      </c>
      <c r="K62" s="18"/>
      <c r="L62" s="46">
        <f t="shared" si="5"/>
        <v>6.1312502822971487E-3</v>
      </c>
      <c r="M62" s="18"/>
    </row>
    <row r="63" spans="1:13" x14ac:dyDescent="0.25">
      <c r="A63" s="2" t="s">
        <v>10</v>
      </c>
      <c r="B63" s="2" t="s">
        <v>79</v>
      </c>
      <c r="C63" s="18"/>
      <c r="D63" s="6">
        <v>238.9</v>
      </c>
      <c r="E63" s="6">
        <v>22.5</v>
      </c>
      <c r="F63" s="17">
        <f t="shared" si="3"/>
        <v>9.4181665969024692E-2</v>
      </c>
      <c r="G63" s="18"/>
      <c r="H63" s="6">
        <v>271.2</v>
      </c>
      <c r="I63" s="31">
        <v>23.7</v>
      </c>
      <c r="J63" s="43">
        <f t="shared" si="4"/>
        <v>8.7389380530973448E-2</v>
      </c>
      <c r="K63" s="18"/>
      <c r="L63" s="46">
        <f t="shared" si="5"/>
        <v>-6.7922854380512432E-3</v>
      </c>
      <c r="M63" s="18"/>
    </row>
    <row r="64" spans="1:13" hidden="1" x14ac:dyDescent="0.25">
      <c r="A64" s="2" t="s">
        <v>5</v>
      </c>
      <c r="B64" s="2" t="s">
        <v>63</v>
      </c>
      <c r="C64" s="18"/>
      <c r="D64" s="13">
        <v>380</v>
      </c>
      <c r="E64" s="13">
        <v>36</v>
      </c>
      <c r="F64" s="17">
        <f t="shared" si="3"/>
        <v>9.4736842105263161E-2</v>
      </c>
      <c r="G64" s="18"/>
      <c r="H64" s="13">
        <v>386</v>
      </c>
      <c r="I64" s="38">
        <v>40</v>
      </c>
      <c r="J64" s="43">
        <f t="shared" si="4"/>
        <v>0.10362694300518134</v>
      </c>
      <c r="K64" s="18"/>
      <c r="L64" s="46">
        <f t="shared" si="5"/>
        <v>8.8901008999181796E-3</v>
      </c>
      <c r="M64" s="18"/>
    </row>
    <row r="65" spans="1:13" x14ac:dyDescent="0.25">
      <c r="A65" s="2" t="s">
        <v>5</v>
      </c>
      <c r="B65" s="2" t="s">
        <v>126</v>
      </c>
      <c r="C65" s="18"/>
      <c r="D65" s="6">
        <v>444.4</v>
      </c>
      <c r="E65" s="6">
        <v>42.2</v>
      </c>
      <c r="F65" s="17">
        <f t="shared" si="3"/>
        <v>9.4959495949594977E-2</v>
      </c>
      <c r="G65" s="18"/>
      <c r="H65" s="6">
        <v>448.7</v>
      </c>
      <c r="I65" s="31">
        <v>41.8</v>
      </c>
      <c r="J65" s="43">
        <f t="shared" si="4"/>
        <v>9.3158012034767104E-2</v>
      </c>
      <c r="K65" s="18"/>
      <c r="L65" s="46">
        <f t="shared" si="5"/>
        <v>-1.8014839148278727E-3</v>
      </c>
      <c r="M65" s="18"/>
    </row>
    <row r="66" spans="1:13" x14ac:dyDescent="0.25">
      <c r="A66" s="2" t="s">
        <v>18</v>
      </c>
      <c r="B66" s="2" t="s">
        <v>58</v>
      </c>
      <c r="C66" s="18"/>
      <c r="D66" s="13">
        <v>228.5</v>
      </c>
      <c r="E66" s="13">
        <v>21.7</v>
      </c>
      <c r="F66" s="17">
        <f t="shared" si="3"/>
        <v>9.4967177242888404E-2</v>
      </c>
      <c r="G66" s="18"/>
      <c r="H66" s="8">
        <v>234.2</v>
      </c>
      <c r="I66" s="33">
        <v>22.2</v>
      </c>
      <c r="J66" s="43">
        <f t="shared" si="4"/>
        <v>9.479077711357814E-2</v>
      </c>
      <c r="K66" s="18"/>
      <c r="L66" s="46">
        <f t="shared" si="5"/>
        <v>-1.7640012931026405E-4</v>
      </c>
      <c r="M66" s="18"/>
    </row>
    <row r="67" spans="1:13" hidden="1" x14ac:dyDescent="0.25">
      <c r="A67" s="2" t="s">
        <v>21</v>
      </c>
      <c r="B67" s="2" t="s">
        <v>75</v>
      </c>
      <c r="C67" s="18"/>
      <c r="D67" s="6">
        <v>840</v>
      </c>
      <c r="E67" s="6">
        <v>80</v>
      </c>
      <c r="F67" s="17">
        <f t="shared" si="3"/>
        <v>9.5238095238095233E-2</v>
      </c>
      <c r="G67" s="18"/>
      <c r="H67" s="6">
        <v>848</v>
      </c>
      <c r="I67" s="31">
        <v>89</v>
      </c>
      <c r="J67" s="43">
        <f t="shared" si="4"/>
        <v>0.10495283018867925</v>
      </c>
      <c r="K67" s="18"/>
      <c r="L67" s="46">
        <f t="shared" si="5"/>
        <v>9.7147349505840169E-3</v>
      </c>
      <c r="M67" s="18"/>
    </row>
    <row r="68" spans="1:13" hidden="1" x14ac:dyDescent="0.25">
      <c r="A68" s="2" t="s">
        <v>5</v>
      </c>
      <c r="B68" s="2" t="s">
        <v>86</v>
      </c>
      <c r="C68" s="18"/>
      <c r="D68" s="6">
        <v>222.3</v>
      </c>
      <c r="E68" s="6">
        <v>21.2</v>
      </c>
      <c r="F68" s="17">
        <f t="shared" si="3"/>
        <v>9.5366621682411154E-2</v>
      </c>
      <c r="G68" s="18"/>
      <c r="H68" s="6">
        <v>224.5</v>
      </c>
      <c r="I68" s="31">
        <v>22.8</v>
      </c>
      <c r="J68" s="43">
        <f t="shared" si="4"/>
        <v>0.10155902004454344</v>
      </c>
      <c r="K68" s="18"/>
      <c r="L68" s="46">
        <f t="shared" si="5"/>
        <v>6.1923983621322842E-3</v>
      </c>
      <c r="M68" s="18"/>
    </row>
    <row r="69" spans="1:13" x14ac:dyDescent="0.25">
      <c r="A69" s="2" t="s">
        <v>10</v>
      </c>
      <c r="B69" s="2" t="s">
        <v>123</v>
      </c>
      <c r="C69" s="18"/>
      <c r="D69" s="6">
        <v>239.4</v>
      </c>
      <c r="E69" s="6">
        <v>23.3</v>
      </c>
      <c r="F69" s="17">
        <f t="shared" si="3"/>
        <v>9.73266499582289E-2</v>
      </c>
      <c r="G69" s="18"/>
      <c r="H69" s="6">
        <v>265.89999999999998</v>
      </c>
      <c r="I69" s="31">
        <v>25</v>
      </c>
      <c r="J69" s="43">
        <f t="shared" si="4"/>
        <v>9.4020308386611517E-2</v>
      </c>
      <c r="K69" s="18"/>
      <c r="L69" s="46">
        <f t="shared" si="5"/>
        <v>-3.3063415716173827E-3</v>
      </c>
      <c r="M69" s="18"/>
    </row>
    <row r="70" spans="1:13" hidden="1" x14ac:dyDescent="0.25">
      <c r="A70" s="2" t="s">
        <v>14</v>
      </c>
      <c r="B70" s="2" t="s">
        <v>49</v>
      </c>
      <c r="C70" s="18"/>
      <c r="D70" s="6">
        <v>351.4</v>
      </c>
      <c r="E70" s="6">
        <v>34.299999999999997</v>
      </c>
      <c r="F70" s="17">
        <f t="shared" ref="F70:F75" si="6">E70/D70</f>
        <v>9.7609561752988044E-2</v>
      </c>
      <c r="G70" s="18"/>
      <c r="H70" s="6">
        <v>353.6</v>
      </c>
      <c r="I70" s="31">
        <v>34.9</v>
      </c>
      <c r="J70" s="43">
        <f t="shared" ref="J70:J75" si="7">I70/H70</f>
        <v>9.8699095022624431E-2</v>
      </c>
      <c r="K70" s="18"/>
      <c r="L70" s="46">
        <f t="shared" ref="L70:L75" si="8">J70-F70</f>
        <v>1.0895332696363863E-3</v>
      </c>
      <c r="M70" s="18"/>
    </row>
    <row r="71" spans="1:13" hidden="1" x14ac:dyDescent="0.25">
      <c r="A71" s="2" t="s">
        <v>10</v>
      </c>
      <c r="B71" s="2" t="s">
        <v>84</v>
      </c>
      <c r="C71" s="18"/>
      <c r="D71" s="13">
        <v>471.334</v>
      </c>
      <c r="E71" s="13">
        <v>46.11</v>
      </c>
      <c r="F71" s="17">
        <f t="shared" si="6"/>
        <v>9.7828715942410258E-2</v>
      </c>
      <c r="G71" s="18"/>
      <c r="H71" s="13">
        <v>476.113</v>
      </c>
      <c r="I71" s="38">
        <v>47.235999999999997</v>
      </c>
      <c r="J71" s="43">
        <f t="shared" si="7"/>
        <v>9.9211741750382776E-2</v>
      </c>
      <c r="K71" s="18"/>
      <c r="L71" s="46">
        <f t="shared" si="8"/>
        <v>1.3830258079725183E-3</v>
      </c>
      <c r="M71" s="18"/>
    </row>
    <row r="72" spans="1:13" x14ac:dyDescent="0.25">
      <c r="A72" s="2" t="s">
        <v>5</v>
      </c>
      <c r="B72" s="2" t="s">
        <v>6</v>
      </c>
      <c r="C72" s="18"/>
      <c r="D72" s="6">
        <v>201.9</v>
      </c>
      <c r="E72" s="6">
        <v>19.8</v>
      </c>
      <c r="F72" s="17">
        <f t="shared" si="6"/>
        <v>9.8068350668647844E-2</v>
      </c>
      <c r="G72" s="18"/>
      <c r="H72" s="5">
        <v>207.2</v>
      </c>
      <c r="I72" s="30">
        <v>20.2</v>
      </c>
      <c r="J72" s="43">
        <f t="shared" si="7"/>
        <v>9.749034749034749E-2</v>
      </c>
      <c r="K72" s="18"/>
      <c r="L72" s="46">
        <f t="shared" si="8"/>
        <v>-5.7800317830035419E-4</v>
      </c>
      <c r="M72" s="18"/>
    </row>
    <row r="73" spans="1:13" x14ac:dyDescent="0.25">
      <c r="A73" s="2" t="s">
        <v>15</v>
      </c>
      <c r="B73" s="2" t="s">
        <v>74</v>
      </c>
      <c r="C73" s="18"/>
      <c r="D73" s="6">
        <v>307.3</v>
      </c>
      <c r="E73" s="6">
        <v>30.2</v>
      </c>
      <c r="F73" s="17">
        <f t="shared" si="6"/>
        <v>9.8275301008786203E-2</v>
      </c>
      <c r="G73" s="18"/>
      <c r="H73" s="6">
        <v>313.5</v>
      </c>
      <c r="I73" s="31">
        <v>30.4</v>
      </c>
      <c r="J73" s="43">
        <f t="shared" si="7"/>
        <v>9.696969696969697E-2</v>
      </c>
      <c r="K73" s="18"/>
      <c r="L73" s="46">
        <f t="shared" si="8"/>
        <v>-1.3056040390892337E-3</v>
      </c>
      <c r="M73" s="18"/>
    </row>
    <row r="74" spans="1:13" x14ac:dyDescent="0.25">
      <c r="A74" s="2" t="s">
        <v>15</v>
      </c>
      <c r="B74" s="2" t="s">
        <v>81</v>
      </c>
      <c r="C74" s="18"/>
      <c r="D74" s="6">
        <v>730.42</v>
      </c>
      <c r="E74" s="6">
        <v>71.89</v>
      </c>
      <c r="F74" s="17">
        <f t="shared" si="6"/>
        <v>9.8422825223843824E-2</v>
      </c>
      <c r="G74" s="18"/>
      <c r="H74" s="6">
        <v>772.23</v>
      </c>
      <c r="I74" s="31">
        <v>75.86</v>
      </c>
      <c r="J74" s="43">
        <f t="shared" si="7"/>
        <v>9.8234981805938648E-2</v>
      </c>
      <c r="K74" s="18"/>
      <c r="L74" s="46">
        <f t="shared" si="8"/>
        <v>-1.8784341790517578E-4</v>
      </c>
      <c r="M74" s="18"/>
    </row>
    <row r="75" spans="1:13" x14ac:dyDescent="0.25">
      <c r="A75" s="2" t="s">
        <v>5</v>
      </c>
      <c r="B75" s="2" t="s">
        <v>55</v>
      </c>
      <c r="C75" s="18"/>
      <c r="D75" s="6">
        <v>186.8</v>
      </c>
      <c r="E75" s="6">
        <v>18.399999999999999</v>
      </c>
      <c r="F75" s="17">
        <f t="shared" si="6"/>
        <v>9.8501070663811544E-2</v>
      </c>
      <c r="G75" s="18"/>
      <c r="H75" s="6">
        <v>189.5</v>
      </c>
      <c r="I75" s="31">
        <v>18.5</v>
      </c>
      <c r="J75" s="43">
        <f t="shared" si="7"/>
        <v>9.7625329815303433E-2</v>
      </c>
      <c r="K75" s="18"/>
      <c r="L75" s="46">
        <f t="shared" si="8"/>
        <v>-8.7574084850811085E-4</v>
      </c>
      <c r="M75" s="18"/>
    </row>
    <row r="76" spans="1:13" hidden="1" x14ac:dyDescent="0.25">
      <c r="A76" s="24"/>
      <c r="B76" s="22" t="s">
        <v>148</v>
      </c>
      <c r="C76" s="18"/>
      <c r="D76" s="25">
        <f>AVERAGE(D6:D75)</f>
        <v>363.76977142857146</v>
      </c>
      <c r="E76" s="26">
        <f>AVERAGE(E6:E75)</f>
        <v>29.872</v>
      </c>
      <c r="F76" s="50">
        <f>AVERAGE(F6:F75)</f>
        <v>8.33310573229811E-2</v>
      </c>
      <c r="G76" s="18"/>
      <c r="H76" s="44">
        <f>AVERAGE(H6:H75)</f>
        <v>364.3226285714286</v>
      </c>
      <c r="I76" s="45">
        <f>AVERAGE(I6:I75)</f>
        <v>30.000171428571445</v>
      </c>
      <c r="J76" s="50">
        <f>AVERAGE(J6:J75)</f>
        <v>8.3638648317872072E-2</v>
      </c>
      <c r="K76" s="18"/>
      <c r="L76" s="50">
        <f>AVERAGE(L6:L75)</f>
        <v>3.0759099489094518E-4</v>
      </c>
      <c r="M76" s="18"/>
    </row>
    <row r="77" spans="1:13" x14ac:dyDescent="0.25">
      <c r="A77" s="20"/>
      <c r="B77" s="23"/>
      <c r="C77" s="18"/>
      <c r="D77" s="25"/>
      <c r="E77" s="25"/>
      <c r="F77" s="51"/>
      <c r="G77" s="18"/>
      <c r="H77" s="25"/>
      <c r="I77" s="25"/>
      <c r="J77" s="51"/>
      <c r="K77" s="18"/>
      <c r="L77" s="51"/>
      <c r="M77" s="18"/>
    </row>
  </sheetData>
  <autoFilter ref="A5:M76">
    <filterColumn colId="11">
      <filters>
        <filter val="0.01%"/>
        <filter val="-0.02%"/>
        <filter val="-0.03%"/>
        <filter val="-0.04%"/>
        <filter val="-0.05%"/>
        <filter val="-0.06%"/>
        <filter val="-0.09%"/>
        <filter val="-0.10%"/>
        <filter val="-0.11%"/>
        <filter val="-0.12%"/>
        <filter val="-0.13%"/>
        <filter val="-0.15%"/>
        <filter val="-0.16%"/>
        <filter val="-0.18%"/>
        <filter val="-0.19%"/>
        <filter val="-0.23%"/>
        <filter val="-0.28%"/>
        <filter val="-0.33%"/>
        <filter val="-0.34%"/>
        <filter val="-0.38%"/>
        <filter val="-0.39%"/>
        <filter val="-0.40%"/>
        <filter val="-0.42%"/>
        <filter val="-0.46%"/>
        <filter val="-0.59%"/>
        <filter val="-0.68%"/>
        <filter val="-0.71%"/>
        <filter val="-0.75%"/>
        <filter val="-0.79%"/>
        <filter val="-1.19%"/>
      </filters>
    </filterColumn>
  </autoFilter>
  <sortState ref="A6:M75">
    <sortCondition ref="F6:F75"/>
  </sortState>
  <mergeCells count="2">
    <mergeCell ref="D4:F4"/>
    <mergeCell ref="H4:J4"/>
  </mergeCells>
  <hyperlinks>
    <hyperlink ref="B74" r:id="rId1" tooltip="View details for NHS Nene CCG" display="http://www.nhs.uk/Services/Trusts/Overview/DefaultView.aspx?id=89803"/>
    <hyperlink ref="B67" r:id="rId2" tooltip="View details for NHS Liverpool CCG" display="http://www.nhs.uk/Services/Trusts/Overview/DefaultView.aspx?id=89637"/>
    <hyperlink ref="B50" r:id="rId3" tooltip="View details for NHS North Norfolk CCG" display="http://www.nhs.uk/Services/Trusts/Overview/DefaultView.aspx?id=89821"/>
    <hyperlink ref="B53" r:id="rId4" tooltip="View details for NHS North Lincolnshire CCG" display="http://www.nhs.uk/Services/Trusts/Overview/DefaultView.aspx?id=89725"/>
    <hyperlink ref="B21" r:id="rId5" tooltip="View details for NHS North Hampshire CCG" display="http://www.nhs.uk/Services/Trusts/Overview/DefaultView.aspx?id=89795"/>
    <hyperlink ref="B68" r:id="rId6" tooltip="View details for NHS North East Lincolnshire CCG" display="http://www.nhs.uk/Services/Trusts/Overview/DefaultView.aspx?id=89723"/>
    <hyperlink ref="B62" r:id="rId7" tooltip="View details for NHS Milton Keynes CCG" display="http://www.nhs.uk/Services/Trusts/Overview/DefaultView.aspx?id=89802"/>
    <hyperlink ref="B37" r:id="rId8" tooltip="View details for NHS Medway CCG" display="http://www.nhs.uk/Services/Trusts/Overview/DefaultView.aspx?id=89654"/>
    <hyperlink ref="B30" r:id="rId9" tooltip="View details for NHS Mansfield And Ashfield CCG" display="http://www.nhs.uk/Services/Trusts/Overview/DefaultView.aspx?id=89801"/>
    <hyperlink ref="B47" r:id="rId10" tooltip="View details for NHS Lincolnshire East CCG" display="http://www.nhs.uk/Services/Trusts/Overview/DefaultView.aspx?id=89601"/>
    <hyperlink ref="B64" r:id="rId11" tooltip="View details for NHS Hull CCG" display="http://www.nhs.uk/Services/Trusts/Overview/DefaultView.aspx?id=89721"/>
    <hyperlink ref="B57" r:id="rId12" tooltip="View details for NHS Horsham And Mid Sussex CCG" display="http://www.nhs.uk/Services/Trusts/Overview/DefaultView.aspx?id=89655"/>
    <hyperlink ref="B66" r:id="rId13" tooltip="View details for NHS Herefordshire CCG" display="http://www.nhs.uk/Services/Trusts/Overview/DefaultView.aspx?id=89667"/>
    <hyperlink ref="B32" r:id="rId14" tooltip="View details for NHS Havering CCG" display="http://www.nhs.uk/Services/Trusts/Overview/DefaultView.aspx?id=89689"/>
    <hyperlink ref="B43" r:id="rId15" tooltip="View details for NHS Ashford CCG" display="http://www.nhs.uk/Services/Trusts/Overview/DefaultView.aspx?id=89594"/>
    <hyperlink ref="B63" r:id="rId16" tooltip="View details for NHS Merton CCG" display="http://www.nhs.uk/Services/Trusts/Overview/DefaultView.aspx?id=895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Sorted by CCG</vt:lpstr>
      <vt:lpstr>Sorted by % change in MH spend</vt:lpstr>
      <vt:lpstr>Ten best &amp; worst</vt:lpstr>
      <vt:lpstr>Sorted by % spent on MH in 1516</vt:lpstr>
      <vt:lpstr>Sorted by % spent on MH in 1617</vt:lpstr>
      <vt:lpstr>CCGs spending least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thompsonk</dc:creator>
  <cp:lastModifiedBy>THOMPSON, Katherine</cp:lastModifiedBy>
  <cp:lastPrinted>2016-09-03T17:34:45Z</cp:lastPrinted>
  <dcterms:created xsi:type="dcterms:W3CDTF">2016-09-03T17:22:40Z</dcterms:created>
  <dcterms:modified xsi:type="dcterms:W3CDTF">2016-09-20T08:08:25Z</dcterms:modified>
</cp:coreProperties>
</file>