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60" windowWidth="15765" windowHeight="8640" tabRatio="325" activeTab="1"/>
  </bookViews>
  <sheets>
    <sheet name="2005" sheetId="11" r:id="rId1"/>
    <sheet name="2010" sheetId="5" r:id="rId2"/>
  </sheets>
  <definedNames>
    <definedName name="_xlnm._FilterDatabase" localSheetId="0" hidden="1">'2005'!$A$1:$AC$647</definedName>
    <definedName name="_xlnm._FilterDatabase" localSheetId="1" hidden="1">'2010'!$A$1:$AC$1</definedName>
  </definedNames>
  <calcPr calcId="144525"/>
</workbook>
</file>

<file path=xl/calcChain.xml><?xml version="1.0" encoding="utf-8"?>
<calcChain xmlns="http://schemas.openxmlformats.org/spreadsheetml/2006/main">
  <c r="T154" i="11" l="1"/>
  <c r="R154" i="11"/>
  <c r="S154" i="11" s="1"/>
  <c r="P154" i="11"/>
  <c r="Q154" i="11" s="1"/>
  <c r="M154" i="11"/>
  <c r="L154" i="11"/>
  <c r="I154" i="11"/>
  <c r="N154" i="11" s="1"/>
  <c r="O154" i="11" s="1"/>
  <c r="F154" i="11"/>
  <c r="T47" i="11"/>
  <c r="R47" i="11"/>
  <c r="S47" i="11" s="1"/>
  <c r="P47" i="11"/>
  <c r="Q47" i="11" s="1"/>
  <c r="O47" i="11"/>
  <c r="M47" i="11"/>
  <c r="L47" i="11"/>
  <c r="I47" i="11"/>
  <c r="N47" i="11" s="1"/>
  <c r="F47" i="11"/>
  <c r="T217" i="11"/>
  <c r="R217" i="11"/>
  <c r="S217" i="11" s="1"/>
  <c r="P217" i="11"/>
  <c r="Q217" i="11" s="1"/>
  <c r="M217" i="11"/>
  <c r="L217" i="11"/>
  <c r="I217" i="11"/>
  <c r="N217" i="11" s="1"/>
  <c r="O217" i="11" s="1"/>
  <c r="F217" i="11"/>
  <c r="T494" i="11"/>
  <c r="R494" i="11"/>
  <c r="S494" i="11" s="1"/>
  <c r="P494" i="11"/>
  <c r="Q494" i="11" s="1"/>
  <c r="M494" i="11"/>
  <c r="L494" i="11"/>
  <c r="I494" i="11"/>
  <c r="N494" i="11" s="1"/>
  <c r="O494" i="11" s="1"/>
  <c r="F494" i="11"/>
  <c r="T75" i="11"/>
  <c r="R75" i="11"/>
  <c r="S75" i="11" s="1"/>
  <c r="P75" i="11"/>
  <c r="Q75" i="11" s="1"/>
  <c r="M75" i="11"/>
  <c r="L75" i="11"/>
  <c r="I75" i="11"/>
  <c r="N75" i="11" s="1"/>
  <c r="O75" i="11" s="1"/>
  <c r="F75" i="11"/>
  <c r="T340" i="11"/>
  <c r="R340" i="11"/>
  <c r="S340" i="11" s="1"/>
  <c r="P340" i="11"/>
  <c r="Q340" i="11" s="1"/>
  <c r="M340" i="11"/>
  <c r="L340" i="11"/>
  <c r="I340" i="11"/>
  <c r="N340" i="11" s="1"/>
  <c r="O340" i="11" s="1"/>
  <c r="F340" i="11"/>
  <c r="T382" i="11"/>
  <c r="R382" i="11"/>
  <c r="S382" i="11" s="1"/>
  <c r="P382" i="11"/>
  <c r="Q382" i="11" s="1"/>
  <c r="M382" i="11"/>
  <c r="L382" i="11"/>
  <c r="I382" i="11"/>
  <c r="N382" i="11" s="1"/>
  <c r="O382" i="11" s="1"/>
  <c r="F382" i="11"/>
  <c r="T108" i="11"/>
  <c r="R108" i="11"/>
  <c r="S108" i="11" s="1"/>
  <c r="P108" i="11"/>
  <c r="Q108" i="11" s="1"/>
  <c r="O108" i="11"/>
  <c r="M108" i="11"/>
  <c r="L108" i="11"/>
  <c r="I108" i="11"/>
  <c r="N108" i="11" s="1"/>
  <c r="F108" i="11"/>
  <c r="T14" i="11"/>
  <c r="R14" i="11"/>
  <c r="S14" i="11" s="1"/>
  <c r="P14" i="11"/>
  <c r="Q14" i="11" s="1"/>
  <c r="O14" i="11"/>
  <c r="M14" i="11"/>
  <c r="L14" i="11"/>
  <c r="I14" i="11"/>
  <c r="N14" i="11" s="1"/>
  <c r="F14" i="11"/>
  <c r="T472" i="11"/>
  <c r="R472" i="11"/>
  <c r="S472" i="11" s="1"/>
  <c r="P472" i="11"/>
  <c r="Q472" i="11" s="1"/>
  <c r="O472" i="11"/>
  <c r="M472" i="11"/>
  <c r="L472" i="11"/>
  <c r="I472" i="11"/>
  <c r="N472" i="11" s="1"/>
  <c r="F472" i="11"/>
  <c r="T342" i="11"/>
  <c r="R342" i="11"/>
  <c r="S342" i="11" s="1"/>
  <c r="P342" i="11"/>
  <c r="Q342" i="11" s="1"/>
  <c r="M342" i="11"/>
  <c r="L342" i="11"/>
  <c r="I342" i="11"/>
  <c r="N342" i="11" s="1"/>
  <c r="O342" i="11" s="1"/>
  <c r="F342" i="11"/>
  <c r="T409" i="11"/>
  <c r="R409" i="11"/>
  <c r="S409" i="11" s="1"/>
  <c r="P409" i="11"/>
  <c r="Q409" i="11" s="1"/>
  <c r="O409" i="11"/>
  <c r="M409" i="11"/>
  <c r="L409" i="11"/>
  <c r="I409" i="11"/>
  <c r="N409" i="11" s="1"/>
  <c r="F409" i="11"/>
  <c r="T356" i="11"/>
  <c r="R356" i="11"/>
  <c r="S356" i="11" s="1"/>
  <c r="P356" i="11"/>
  <c r="Q356" i="11" s="1"/>
  <c r="M356" i="11"/>
  <c r="L356" i="11"/>
  <c r="I356" i="11"/>
  <c r="N356" i="11" s="1"/>
  <c r="O356" i="11" s="1"/>
  <c r="F356" i="11"/>
  <c r="T212" i="11"/>
  <c r="R212" i="11"/>
  <c r="S212" i="11" s="1"/>
  <c r="P212" i="11"/>
  <c r="Q212" i="11" s="1"/>
  <c r="M212" i="11"/>
  <c r="L212" i="11"/>
  <c r="I212" i="11"/>
  <c r="N212" i="11" s="1"/>
  <c r="O212" i="11" s="1"/>
  <c r="F212" i="11"/>
  <c r="T237" i="11"/>
  <c r="R237" i="11"/>
  <c r="S237" i="11" s="1"/>
  <c r="P237" i="11"/>
  <c r="Q237" i="11" s="1"/>
  <c r="O237" i="11"/>
  <c r="M237" i="11"/>
  <c r="L237" i="11"/>
  <c r="I237" i="11"/>
  <c r="N237" i="11" s="1"/>
  <c r="F237" i="11"/>
  <c r="T79" i="11"/>
  <c r="R79" i="11"/>
  <c r="S79" i="11" s="1"/>
  <c r="P79" i="11"/>
  <c r="Q79" i="11" s="1"/>
  <c r="M79" i="11"/>
  <c r="L79" i="11"/>
  <c r="I79" i="11"/>
  <c r="N79" i="11" s="1"/>
  <c r="O79" i="11" s="1"/>
  <c r="F79" i="11"/>
  <c r="T341" i="11"/>
  <c r="R341" i="11"/>
  <c r="S341" i="11" s="1"/>
  <c r="P341" i="11"/>
  <c r="Q341" i="11" s="1"/>
  <c r="M341" i="11"/>
  <c r="L341" i="11"/>
  <c r="I341" i="11"/>
  <c r="N341" i="11" s="1"/>
  <c r="O341" i="11" s="1"/>
  <c r="F341" i="11"/>
  <c r="T469" i="11"/>
  <c r="R469" i="11"/>
  <c r="S469" i="11" s="1"/>
  <c r="P469" i="11"/>
  <c r="Q469" i="11" s="1"/>
  <c r="M469" i="11"/>
  <c r="L469" i="11"/>
  <c r="I469" i="11"/>
  <c r="N469" i="11" s="1"/>
  <c r="O469" i="11" s="1"/>
  <c r="F469" i="11"/>
  <c r="T486" i="11"/>
  <c r="R486" i="11"/>
  <c r="S486" i="11" s="1"/>
  <c r="P486" i="11"/>
  <c r="Q486" i="11" s="1"/>
  <c r="M486" i="11"/>
  <c r="L486" i="11"/>
  <c r="I486" i="11"/>
  <c r="N486" i="11" s="1"/>
  <c r="O486" i="11" s="1"/>
  <c r="F486" i="11"/>
  <c r="T316" i="11"/>
  <c r="R316" i="11"/>
  <c r="S316" i="11" s="1"/>
  <c r="P316" i="11"/>
  <c r="Q316" i="11" s="1"/>
  <c r="M316" i="11"/>
  <c r="L316" i="11"/>
  <c r="I316" i="11"/>
  <c r="N316" i="11" s="1"/>
  <c r="O316" i="11" s="1"/>
  <c r="F316" i="11"/>
  <c r="T497" i="11"/>
  <c r="R497" i="11"/>
  <c r="S497" i="11" s="1"/>
  <c r="P497" i="11"/>
  <c r="Q497" i="11" s="1"/>
  <c r="M497" i="11"/>
  <c r="L497" i="11"/>
  <c r="I497" i="11"/>
  <c r="N497" i="11" s="1"/>
  <c r="O497" i="11" s="1"/>
  <c r="F497" i="11"/>
  <c r="T368" i="11"/>
  <c r="R368" i="11"/>
  <c r="S368" i="11" s="1"/>
  <c r="P368" i="11"/>
  <c r="Q368" i="11" s="1"/>
  <c r="M368" i="11"/>
  <c r="L368" i="11"/>
  <c r="I368" i="11"/>
  <c r="N368" i="11" s="1"/>
  <c r="O368" i="11" s="1"/>
  <c r="F368" i="11"/>
  <c r="T607" i="11"/>
  <c r="R607" i="11"/>
  <c r="S607" i="11" s="1"/>
  <c r="P607" i="11"/>
  <c r="Q607" i="11" s="1"/>
  <c r="O607" i="11"/>
  <c r="M607" i="11"/>
  <c r="L607" i="11"/>
  <c r="I607" i="11"/>
  <c r="N607" i="11" s="1"/>
  <c r="F607" i="11"/>
  <c r="T550" i="11"/>
  <c r="R550" i="11"/>
  <c r="S550" i="11" s="1"/>
  <c r="P550" i="11"/>
  <c r="Q550" i="11" s="1"/>
  <c r="O550" i="11"/>
  <c r="M550" i="11"/>
  <c r="L550" i="11"/>
  <c r="I550" i="11"/>
  <c r="N550" i="11" s="1"/>
  <c r="F550" i="11"/>
  <c r="T352" i="11"/>
  <c r="R352" i="11"/>
  <c r="S352" i="11" s="1"/>
  <c r="P352" i="11"/>
  <c r="Q352" i="11" s="1"/>
  <c r="M352" i="11"/>
  <c r="L352" i="11"/>
  <c r="I352" i="11"/>
  <c r="N352" i="11" s="1"/>
  <c r="O352" i="11" s="1"/>
  <c r="F352" i="11"/>
  <c r="T513" i="11"/>
  <c r="R513" i="11"/>
  <c r="S513" i="11" s="1"/>
  <c r="P513" i="11"/>
  <c r="Q513" i="11" s="1"/>
  <c r="O513" i="11"/>
  <c r="M513" i="11"/>
  <c r="L513" i="11"/>
  <c r="I513" i="11"/>
  <c r="N513" i="11" s="1"/>
  <c r="F513" i="11"/>
  <c r="T332" i="11"/>
  <c r="R332" i="11"/>
  <c r="S332" i="11" s="1"/>
  <c r="P332" i="11"/>
  <c r="Q332" i="11" s="1"/>
  <c r="M332" i="11"/>
  <c r="L332" i="11"/>
  <c r="I332" i="11"/>
  <c r="N332" i="11" s="1"/>
  <c r="O332" i="11" s="1"/>
  <c r="F332" i="11"/>
  <c r="T147" i="11"/>
  <c r="R147" i="11"/>
  <c r="S147" i="11" s="1"/>
  <c r="P147" i="11"/>
  <c r="Q147" i="11" s="1"/>
  <c r="O147" i="11"/>
  <c r="M147" i="11"/>
  <c r="L147" i="11"/>
  <c r="I147" i="11"/>
  <c r="N147" i="11" s="1"/>
  <c r="F147" i="11"/>
  <c r="T115" i="11"/>
  <c r="R115" i="11"/>
  <c r="S115" i="11" s="1"/>
  <c r="P115" i="11"/>
  <c r="Q115" i="11" s="1"/>
  <c r="M115" i="11"/>
  <c r="L115" i="11"/>
  <c r="I115" i="11"/>
  <c r="N115" i="11" s="1"/>
  <c r="O115" i="11" s="1"/>
  <c r="F115" i="11"/>
  <c r="T38" i="11"/>
  <c r="R38" i="11"/>
  <c r="S38" i="11" s="1"/>
  <c r="P38" i="11"/>
  <c r="Q38" i="11" s="1"/>
  <c r="O38" i="11"/>
  <c r="M38" i="11"/>
  <c r="L38" i="11"/>
  <c r="I38" i="11"/>
  <c r="N38" i="11" s="1"/>
  <c r="F38" i="11"/>
  <c r="T451" i="11"/>
  <c r="R451" i="11"/>
  <c r="S451" i="11" s="1"/>
  <c r="P451" i="11"/>
  <c r="Q451" i="11" s="1"/>
  <c r="M451" i="11"/>
  <c r="L451" i="11"/>
  <c r="I451" i="11"/>
  <c r="N451" i="11" s="1"/>
  <c r="O451" i="11" s="1"/>
  <c r="F451" i="11"/>
  <c r="T370" i="11"/>
  <c r="R370" i="11"/>
  <c r="S370" i="11" s="1"/>
  <c r="P370" i="11"/>
  <c r="Q370" i="11" s="1"/>
  <c r="M370" i="11"/>
  <c r="L370" i="11"/>
  <c r="I370" i="11"/>
  <c r="N370" i="11" s="1"/>
  <c r="O370" i="11" s="1"/>
  <c r="F370" i="11"/>
  <c r="T405" i="11"/>
  <c r="R405" i="11"/>
  <c r="S405" i="11" s="1"/>
  <c r="P405" i="11"/>
  <c r="Q405" i="11" s="1"/>
  <c r="M405" i="11"/>
  <c r="L405" i="11"/>
  <c r="I405" i="11"/>
  <c r="N405" i="11" s="1"/>
  <c r="O405" i="11" s="1"/>
  <c r="F405" i="11"/>
  <c r="T612" i="11"/>
  <c r="R612" i="11"/>
  <c r="S612" i="11" s="1"/>
  <c r="P612" i="11"/>
  <c r="Q612" i="11" s="1"/>
  <c r="M612" i="11"/>
  <c r="L612" i="11"/>
  <c r="I612" i="11"/>
  <c r="N612" i="11" s="1"/>
  <c r="O612" i="11" s="1"/>
  <c r="F612" i="11"/>
  <c r="T582" i="11"/>
  <c r="R582" i="11"/>
  <c r="S582" i="11" s="1"/>
  <c r="P582" i="11"/>
  <c r="Q582" i="11" s="1"/>
  <c r="M582" i="11"/>
  <c r="L582" i="11"/>
  <c r="I582" i="11"/>
  <c r="N582" i="11" s="1"/>
  <c r="O582" i="11" s="1"/>
  <c r="F582" i="11"/>
  <c r="T381" i="11"/>
  <c r="R381" i="11"/>
  <c r="S381" i="11" s="1"/>
  <c r="P381" i="11"/>
  <c r="Q381" i="11" s="1"/>
  <c r="O381" i="11"/>
  <c r="M381" i="11"/>
  <c r="L381" i="11"/>
  <c r="I381" i="11"/>
  <c r="N381" i="11" s="1"/>
  <c r="F381" i="11"/>
  <c r="T574" i="11"/>
  <c r="R574" i="11"/>
  <c r="S574" i="11" s="1"/>
  <c r="P574" i="11"/>
  <c r="Q574" i="11" s="1"/>
  <c r="M574" i="11"/>
  <c r="L574" i="11"/>
  <c r="I574" i="11"/>
  <c r="N574" i="11" s="1"/>
  <c r="O574" i="11" s="1"/>
  <c r="F574" i="11"/>
  <c r="T461" i="11"/>
  <c r="R461" i="11"/>
  <c r="S461" i="11" s="1"/>
  <c r="P461" i="11"/>
  <c r="Q461" i="11" s="1"/>
  <c r="O461" i="11"/>
  <c r="M461" i="11"/>
  <c r="L461" i="11"/>
  <c r="I461" i="11"/>
  <c r="N461" i="11" s="1"/>
  <c r="F461" i="11"/>
  <c r="T219" i="11"/>
  <c r="R219" i="11"/>
  <c r="S219" i="11" s="1"/>
  <c r="P219" i="11"/>
  <c r="Q219" i="11" s="1"/>
  <c r="M219" i="11"/>
  <c r="L219" i="11"/>
  <c r="I219" i="11"/>
  <c r="N219" i="11" s="1"/>
  <c r="O219" i="11" s="1"/>
  <c r="F219" i="11"/>
  <c r="T178" i="11"/>
  <c r="R178" i="11"/>
  <c r="S178" i="11" s="1"/>
  <c r="P178" i="11"/>
  <c r="Q178" i="11" s="1"/>
  <c r="O178" i="11"/>
  <c r="M178" i="11"/>
  <c r="L178" i="11"/>
  <c r="I178" i="11"/>
  <c r="N178" i="11" s="1"/>
  <c r="F178" i="11"/>
  <c r="T282" i="11"/>
  <c r="R282" i="11"/>
  <c r="S282" i="11" s="1"/>
  <c r="P282" i="11"/>
  <c r="Q282" i="11" s="1"/>
  <c r="M282" i="11"/>
  <c r="L282" i="11"/>
  <c r="I282" i="11"/>
  <c r="N282" i="11" s="1"/>
  <c r="O282" i="11" s="1"/>
  <c r="F282" i="11"/>
  <c r="T236" i="11"/>
  <c r="R236" i="11"/>
  <c r="S236" i="11" s="1"/>
  <c r="P236" i="11"/>
  <c r="Q236" i="11" s="1"/>
  <c r="O236" i="11"/>
  <c r="M236" i="11"/>
  <c r="L236" i="11"/>
  <c r="I236" i="11"/>
  <c r="N236" i="11" s="1"/>
  <c r="F236" i="11"/>
  <c r="T478" i="11"/>
  <c r="R478" i="11"/>
  <c r="S478" i="11" s="1"/>
  <c r="P478" i="11"/>
  <c r="Q478" i="11" s="1"/>
  <c r="O478" i="11"/>
  <c r="M478" i="11"/>
  <c r="L478" i="11"/>
  <c r="I478" i="11"/>
  <c r="N478" i="11" s="1"/>
  <c r="F478" i="11"/>
  <c r="T480" i="11"/>
  <c r="R480" i="11"/>
  <c r="S480" i="11" s="1"/>
  <c r="P480" i="11"/>
  <c r="Q480" i="11" s="1"/>
  <c r="M480" i="11"/>
  <c r="L480" i="11"/>
  <c r="I480" i="11"/>
  <c r="N480" i="11" s="1"/>
  <c r="O480" i="11" s="1"/>
  <c r="F480" i="11"/>
  <c r="T164" i="11"/>
  <c r="R164" i="11"/>
  <c r="S164" i="11" s="1"/>
  <c r="P164" i="11"/>
  <c r="Q164" i="11" s="1"/>
  <c r="M164" i="11"/>
  <c r="L164" i="11"/>
  <c r="I164" i="11"/>
  <c r="N164" i="11" s="1"/>
  <c r="O164" i="11" s="1"/>
  <c r="F164" i="11"/>
  <c r="T471" i="11"/>
  <c r="R471" i="11"/>
  <c r="S471" i="11" s="1"/>
  <c r="P471" i="11"/>
  <c r="Q471" i="11" s="1"/>
  <c r="O471" i="11"/>
  <c r="M471" i="11"/>
  <c r="L471" i="11"/>
  <c r="I471" i="11"/>
  <c r="N471" i="11" s="1"/>
  <c r="F471" i="11"/>
  <c r="T626" i="11"/>
  <c r="R626" i="11"/>
  <c r="S626" i="11" s="1"/>
  <c r="P626" i="11"/>
  <c r="Q626" i="11" s="1"/>
  <c r="O626" i="11"/>
  <c r="M626" i="11"/>
  <c r="L626" i="11"/>
  <c r="I626" i="11"/>
  <c r="N626" i="11" s="1"/>
  <c r="F626" i="11"/>
  <c r="T29" i="11"/>
  <c r="R29" i="11"/>
  <c r="S29" i="11" s="1"/>
  <c r="P29" i="11"/>
  <c r="Q29" i="11" s="1"/>
  <c r="M29" i="11"/>
  <c r="L29" i="11"/>
  <c r="I29" i="11"/>
  <c r="N29" i="11" s="1"/>
  <c r="O29" i="11" s="1"/>
  <c r="F29" i="11"/>
  <c r="T343" i="11"/>
  <c r="R343" i="11"/>
  <c r="S343" i="11" s="1"/>
  <c r="P343" i="11"/>
  <c r="Q343" i="11" s="1"/>
  <c r="O343" i="11"/>
  <c r="M343" i="11"/>
  <c r="L343" i="11"/>
  <c r="I343" i="11"/>
  <c r="N343" i="11" s="1"/>
  <c r="F343" i="11"/>
  <c r="T6" i="11"/>
  <c r="R6" i="11"/>
  <c r="S6" i="11" s="1"/>
  <c r="P6" i="11"/>
  <c r="Q6" i="11" s="1"/>
  <c r="M6" i="11"/>
  <c r="L6" i="11"/>
  <c r="I6" i="11"/>
  <c r="N6" i="11" s="1"/>
  <c r="O6" i="11" s="1"/>
  <c r="F6" i="11"/>
  <c r="T522" i="11"/>
  <c r="R522" i="11"/>
  <c r="S522" i="11" s="1"/>
  <c r="P522" i="11"/>
  <c r="Q522" i="11" s="1"/>
  <c r="M522" i="11"/>
  <c r="L522" i="11"/>
  <c r="I522" i="11"/>
  <c r="N522" i="11" s="1"/>
  <c r="O522" i="11" s="1"/>
  <c r="F522" i="11"/>
  <c r="T20" i="11"/>
  <c r="R20" i="11"/>
  <c r="S20" i="11" s="1"/>
  <c r="P20" i="11"/>
  <c r="Q20" i="11" s="1"/>
  <c r="M20" i="11"/>
  <c r="L20" i="11"/>
  <c r="I20" i="11"/>
  <c r="N20" i="11" s="1"/>
  <c r="O20" i="11" s="1"/>
  <c r="F20" i="11"/>
  <c r="T2" i="11"/>
  <c r="R2" i="11"/>
  <c r="S2" i="11" s="1"/>
  <c r="P2" i="11"/>
  <c r="Q2" i="11" s="1"/>
  <c r="M2" i="11"/>
  <c r="L2" i="11"/>
  <c r="I2" i="11"/>
  <c r="N2" i="11" s="1"/>
  <c r="O2" i="11" s="1"/>
  <c r="F2" i="11"/>
  <c r="T392" i="11"/>
  <c r="R392" i="11"/>
  <c r="S392" i="11" s="1"/>
  <c r="P392" i="11"/>
  <c r="Q392" i="11" s="1"/>
  <c r="M392" i="11"/>
  <c r="L392" i="11"/>
  <c r="I392" i="11"/>
  <c r="N392" i="11" s="1"/>
  <c r="O392" i="11" s="1"/>
  <c r="F392" i="11"/>
  <c r="T333" i="11"/>
  <c r="R333" i="11"/>
  <c r="S333" i="11" s="1"/>
  <c r="P333" i="11"/>
  <c r="Q333" i="11" s="1"/>
  <c r="M333" i="11"/>
  <c r="L333" i="11"/>
  <c r="I333" i="11"/>
  <c r="N333" i="11" s="1"/>
  <c r="O333" i="11" s="1"/>
  <c r="F333" i="11"/>
  <c r="T265" i="11"/>
  <c r="R265" i="11"/>
  <c r="S265" i="11" s="1"/>
  <c r="P265" i="11"/>
  <c r="Q265" i="11" s="1"/>
  <c r="M265" i="11"/>
  <c r="L265" i="11"/>
  <c r="I265" i="11"/>
  <c r="N265" i="11" s="1"/>
  <c r="O265" i="11" s="1"/>
  <c r="F265" i="11"/>
  <c r="T171" i="11"/>
  <c r="R171" i="11"/>
  <c r="S171" i="11" s="1"/>
  <c r="P171" i="11"/>
  <c r="Q171" i="11" s="1"/>
  <c r="M171" i="11"/>
  <c r="L171" i="11"/>
  <c r="I171" i="11"/>
  <c r="N171" i="11" s="1"/>
  <c r="O171" i="11" s="1"/>
  <c r="F171" i="11"/>
  <c r="T141" i="11"/>
  <c r="R141" i="11"/>
  <c r="S141" i="11" s="1"/>
  <c r="P141" i="11"/>
  <c r="Q141" i="11" s="1"/>
  <c r="O141" i="11"/>
  <c r="M141" i="11"/>
  <c r="L141" i="11"/>
  <c r="I141" i="11"/>
  <c r="N141" i="11" s="1"/>
  <c r="F141" i="11"/>
  <c r="T590" i="11"/>
  <c r="R590" i="11"/>
  <c r="S590" i="11" s="1"/>
  <c r="P590" i="11"/>
  <c r="Q590" i="11" s="1"/>
  <c r="O590" i="11"/>
  <c r="M590" i="11"/>
  <c r="L590" i="11"/>
  <c r="I590" i="11"/>
  <c r="N590" i="11" s="1"/>
  <c r="F590" i="11"/>
  <c r="T435" i="11"/>
  <c r="R435" i="11"/>
  <c r="S435" i="11" s="1"/>
  <c r="P435" i="11"/>
  <c r="Q435" i="11" s="1"/>
  <c r="M435" i="11"/>
  <c r="L435" i="11"/>
  <c r="I435" i="11"/>
  <c r="N435" i="11" s="1"/>
  <c r="O435" i="11" s="1"/>
  <c r="F435" i="11"/>
  <c r="T498" i="11"/>
  <c r="R498" i="11"/>
  <c r="S498" i="11" s="1"/>
  <c r="P498" i="11"/>
  <c r="Q498" i="11" s="1"/>
  <c r="M498" i="11"/>
  <c r="L498" i="11"/>
  <c r="I498" i="11"/>
  <c r="N498" i="11" s="1"/>
  <c r="O498" i="11" s="1"/>
  <c r="F498" i="11"/>
  <c r="T229" i="11"/>
  <c r="R229" i="11"/>
  <c r="S229" i="11" s="1"/>
  <c r="P229" i="11"/>
  <c r="Q229" i="11" s="1"/>
  <c r="O229" i="11"/>
  <c r="M229" i="11"/>
  <c r="L229" i="11"/>
  <c r="I229" i="11"/>
  <c r="N229" i="11" s="1"/>
  <c r="F229" i="11"/>
  <c r="T172" i="11"/>
  <c r="R172" i="11"/>
  <c r="S172" i="11" s="1"/>
  <c r="P172" i="11"/>
  <c r="Q172" i="11" s="1"/>
  <c r="O172" i="11"/>
  <c r="M172" i="11"/>
  <c r="L172" i="11"/>
  <c r="I172" i="11"/>
  <c r="N172" i="11" s="1"/>
  <c r="F172" i="11"/>
  <c r="T260" i="11"/>
  <c r="R260" i="11"/>
  <c r="S260" i="11" s="1"/>
  <c r="P260" i="11"/>
  <c r="Q260" i="11" s="1"/>
  <c r="M260" i="11"/>
  <c r="L260" i="11"/>
  <c r="I260" i="11"/>
  <c r="N260" i="11" s="1"/>
  <c r="O260" i="11" s="1"/>
  <c r="F260" i="11"/>
  <c r="T180" i="11"/>
  <c r="R180" i="11"/>
  <c r="S180" i="11" s="1"/>
  <c r="P180" i="11"/>
  <c r="Q180" i="11" s="1"/>
  <c r="M180" i="11"/>
  <c r="L180" i="11"/>
  <c r="I180" i="11"/>
  <c r="N180" i="11" s="1"/>
  <c r="O180" i="11" s="1"/>
  <c r="F180" i="11"/>
  <c r="T118" i="11"/>
  <c r="R118" i="11"/>
  <c r="S118" i="11" s="1"/>
  <c r="P118" i="11"/>
  <c r="Q118" i="11" s="1"/>
  <c r="M118" i="11"/>
  <c r="L118" i="11"/>
  <c r="I118" i="11"/>
  <c r="N118" i="11" s="1"/>
  <c r="O118" i="11" s="1"/>
  <c r="F118" i="11"/>
  <c r="T300" i="11"/>
  <c r="R300" i="11"/>
  <c r="S300" i="11" s="1"/>
  <c r="P300" i="11"/>
  <c r="Q300" i="11" s="1"/>
  <c r="M300" i="11"/>
  <c r="L300" i="11"/>
  <c r="I300" i="11"/>
  <c r="N300" i="11" s="1"/>
  <c r="O300" i="11" s="1"/>
  <c r="F300" i="11"/>
  <c r="T243" i="11"/>
  <c r="R243" i="11"/>
  <c r="S243" i="11" s="1"/>
  <c r="P243" i="11"/>
  <c r="Q243" i="11" s="1"/>
  <c r="M243" i="11"/>
  <c r="L243" i="11"/>
  <c r="I243" i="11"/>
  <c r="N243" i="11" s="1"/>
  <c r="O243" i="11" s="1"/>
  <c r="F243" i="11"/>
  <c r="T52" i="11"/>
  <c r="R52" i="11"/>
  <c r="S52" i="11" s="1"/>
  <c r="P52" i="11"/>
  <c r="Q52" i="11" s="1"/>
  <c r="O52" i="11"/>
  <c r="M52" i="11"/>
  <c r="L52" i="11"/>
  <c r="I52" i="11"/>
  <c r="N52" i="11" s="1"/>
  <c r="F52" i="11"/>
  <c r="T213" i="11"/>
  <c r="R213" i="11"/>
  <c r="S213" i="11" s="1"/>
  <c r="P213" i="11"/>
  <c r="Q213" i="11" s="1"/>
  <c r="M213" i="11"/>
  <c r="L213" i="11"/>
  <c r="I213" i="11"/>
  <c r="N213" i="11" s="1"/>
  <c r="O213" i="11" s="1"/>
  <c r="F213" i="11"/>
  <c r="T256" i="11"/>
  <c r="R256" i="11"/>
  <c r="S256" i="11" s="1"/>
  <c r="P256" i="11"/>
  <c r="Q256" i="11" s="1"/>
  <c r="M256" i="11"/>
  <c r="L256" i="11"/>
  <c r="I256" i="11"/>
  <c r="N256" i="11" s="1"/>
  <c r="O256" i="11" s="1"/>
  <c r="F256" i="11"/>
  <c r="T571" i="11"/>
  <c r="R571" i="11"/>
  <c r="S571" i="11" s="1"/>
  <c r="P571" i="11"/>
  <c r="Q571" i="11" s="1"/>
  <c r="O571" i="11"/>
  <c r="M571" i="11"/>
  <c r="L571" i="11"/>
  <c r="I571" i="11"/>
  <c r="N571" i="11" s="1"/>
  <c r="F571" i="11"/>
  <c r="T104" i="11"/>
  <c r="R104" i="11"/>
  <c r="S104" i="11" s="1"/>
  <c r="P104" i="11"/>
  <c r="Q104" i="11" s="1"/>
  <c r="O104" i="11"/>
  <c r="M104" i="11"/>
  <c r="L104" i="11"/>
  <c r="I104" i="11"/>
  <c r="N104" i="11" s="1"/>
  <c r="F104" i="11"/>
  <c r="T634" i="11"/>
  <c r="R634" i="11"/>
  <c r="S634" i="11" s="1"/>
  <c r="P634" i="11"/>
  <c r="Q634" i="11" s="1"/>
  <c r="O634" i="11"/>
  <c r="M634" i="11"/>
  <c r="L634" i="11"/>
  <c r="I634" i="11"/>
  <c r="N634" i="11" s="1"/>
  <c r="F634" i="11"/>
  <c r="T19" i="11"/>
  <c r="R19" i="11"/>
  <c r="S19" i="11" s="1"/>
  <c r="P19" i="11"/>
  <c r="Q19" i="11" s="1"/>
  <c r="O19" i="11"/>
  <c r="M19" i="11"/>
  <c r="L19" i="11"/>
  <c r="I19" i="11"/>
  <c r="N19" i="11" s="1"/>
  <c r="F19" i="11"/>
  <c r="T286" i="11"/>
  <c r="R286" i="11"/>
  <c r="S286" i="11" s="1"/>
  <c r="P286" i="11"/>
  <c r="Q286" i="11" s="1"/>
  <c r="O286" i="11"/>
  <c r="M286" i="11"/>
  <c r="L286" i="11"/>
  <c r="I286" i="11"/>
  <c r="N286" i="11" s="1"/>
  <c r="F286" i="11"/>
  <c r="T174" i="11"/>
  <c r="R174" i="11"/>
  <c r="S174" i="11" s="1"/>
  <c r="P174" i="11"/>
  <c r="Q174" i="11" s="1"/>
  <c r="M174" i="11"/>
  <c r="L174" i="11"/>
  <c r="I174" i="11"/>
  <c r="N174" i="11" s="1"/>
  <c r="O174" i="11" s="1"/>
  <c r="F174" i="11"/>
  <c r="T444" i="11"/>
  <c r="R444" i="11"/>
  <c r="S444" i="11" s="1"/>
  <c r="P444" i="11"/>
  <c r="Q444" i="11" s="1"/>
  <c r="M444" i="11"/>
  <c r="L444" i="11"/>
  <c r="I444" i="11"/>
  <c r="N444" i="11" s="1"/>
  <c r="O444" i="11" s="1"/>
  <c r="F444" i="11"/>
  <c r="T186" i="11"/>
  <c r="R186" i="11"/>
  <c r="S186" i="11" s="1"/>
  <c r="P186" i="11"/>
  <c r="Q186" i="11" s="1"/>
  <c r="O186" i="11"/>
  <c r="M186" i="11"/>
  <c r="L186" i="11"/>
  <c r="I186" i="11"/>
  <c r="N186" i="11" s="1"/>
  <c r="F186" i="11"/>
  <c r="T452" i="11"/>
  <c r="R452" i="11"/>
  <c r="S452" i="11" s="1"/>
  <c r="P452" i="11"/>
  <c r="Q452" i="11" s="1"/>
  <c r="M452" i="11"/>
  <c r="L452" i="11"/>
  <c r="I452" i="11"/>
  <c r="N452" i="11" s="1"/>
  <c r="O452" i="11" s="1"/>
  <c r="F452" i="11"/>
  <c r="T357" i="11"/>
  <c r="R357" i="11"/>
  <c r="S357" i="11" s="1"/>
  <c r="P357" i="11"/>
  <c r="Q357" i="11" s="1"/>
  <c r="O357" i="11"/>
  <c r="M357" i="11"/>
  <c r="L357" i="11"/>
  <c r="I357" i="11"/>
  <c r="N357" i="11" s="1"/>
  <c r="F357" i="11"/>
  <c r="T218" i="11"/>
  <c r="R218" i="11"/>
  <c r="S218" i="11" s="1"/>
  <c r="P218" i="11"/>
  <c r="Q218" i="11" s="1"/>
  <c r="M218" i="11"/>
  <c r="L218" i="11"/>
  <c r="I218" i="11"/>
  <c r="N218" i="11" s="1"/>
  <c r="O218" i="11" s="1"/>
  <c r="F218" i="11"/>
  <c r="T371" i="11"/>
  <c r="R371" i="11"/>
  <c r="S371" i="11" s="1"/>
  <c r="P371" i="11"/>
  <c r="Q371" i="11" s="1"/>
  <c r="M371" i="11"/>
  <c r="L371" i="11"/>
  <c r="I371" i="11"/>
  <c r="N371" i="11" s="1"/>
  <c r="O371" i="11" s="1"/>
  <c r="F371" i="11"/>
  <c r="T304" i="11"/>
  <c r="R304" i="11"/>
  <c r="S304" i="11" s="1"/>
  <c r="P304" i="11"/>
  <c r="Q304" i="11" s="1"/>
  <c r="O304" i="11"/>
  <c r="M304" i="11"/>
  <c r="L304" i="11"/>
  <c r="I304" i="11"/>
  <c r="N304" i="11" s="1"/>
  <c r="F304" i="11"/>
  <c r="T539" i="11"/>
  <c r="R539" i="11"/>
  <c r="S539" i="11" s="1"/>
  <c r="P539" i="11"/>
  <c r="Q539" i="11" s="1"/>
  <c r="O539" i="11"/>
  <c r="M539" i="11"/>
  <c r="L539" i="11"/>
  <c r="I539" i="11"/>
  <c r="N539" i="11" s="1"/>
  <c r="F539" i="11"/>
  <c r="T576" i="11"/>
  <c r="R576" i="11"/>
  <c r="S576" i="11" s="1"/>
  <c r="P576" i="11"/>
  <c r="Q576" i="11" s="1"/>
  <c r="M576" i="11"/>
  <c r="L576" i="11"/>
  <c r="I576" i="11"/>
  <c r="N576" i="11" s="1"/>
  <c r="O576" i="11" s="1"/>
  <c r="F576" i="11"/>
  <c r="T489" i="11"/>
  <c r="R489" i="11"/>
  <c r="S489" i="11" s="1"/>
  <c r="P489" i="11"/>
  <c r="Q489" i="11" s="1"/>
  <c r="O489" i="11"/>
  <c r="M489" i="11"/>
  <c r="L489" i="11"/>
  <c r="I489" i="11"/>
  <c r="N489" i="11" s="1"/>
  <c r="F489" i="11"/>
  <c r="T329" i="11"/>
  <c r="R329" i="11"/>
  <c r="S329" i="11" s="1"/>
  <c r="P329" i="11"/>
  <c r="Q329" i="11" s="1"/>
  <c r="O329" i="11"/>
  <c r="M329" i="11"/>
  <c r="L329" i="11"/>
  <c r="I329" i="11"/>
  <c r="N329" i="11" s="1"/>
  <c r="F329" i="11"/>
  <c r="T485" i="11"/>
  <c r="R485" i="11"/>
  <c r="S485" i="11" s="1"/>
  <c r="P485" i="11"/>
  <c r="Q485" i="11" s="1"/>
  <c r="O485" i="11"/>
  <c r="M485" i="11"/>
  <c r="L485" i="11"/>
  <c r="I485" i="11"/>
  <c r="N485" i="11" s="1"/>
  <c r="F485" i="11"/>
  <c r="T496" i="11"/>
  <c r="R496" i="11"/>
  <c r="S496" i="11" s="1"/>
  <c r="P496" i="11"/>
  <c r="Q496" i="11" s="1"/>
  <c r="O496" i="11"/>
  <c r="M496" i="11"/>
  <c r="L496" i="11"/>
  <c r="I496" i="11"/>
  <c r="N496" i="11" s="1"/>
  <c r="F496" i="11"/>
  <c r="T55" i="11"/>
  <c r="R55" i="11"/>
  <c r="S55" i="11" s="1"/>
  <c r="P55" i="11"/>
  <c r="Q55" i="11" s="1"/>
  <c r="M55" i="11"/>
  <c r="L55" i="11"/>
  <c r="I55" i="11"/>
  <c r="N55" i="11" s="1"/>
  <c r="O55" i="11" s="1"/>
  <c r="F55" i="11"/>
  <c r="T487" i="11"/>
  <c r="R487" i="11"/>
  <c r="S487" i="11" s="1"/>
  <c r="P487" i="11"/>
  <c r="Q487" i="11" s="1"/>
  <c r="O487" i="11"/>
  <c r="M487" i="11"/>
  <c r="L487" i="11"/>
  <c r="I487" i="11"/>
  <c r="N487" i="11" s="1"/>
  <c r="F487" i="11"/>
  <c r="T223" i="11"/>
  <c r="R223" i="11"/>
  <c r="S223" i="11" s="1"/>
  <c r="P223" i="11"/>
  <c r="Q223" i="11" s="1"/>
  <c r="M223" i="11"/>
  <c r="L223" i="11"/>
  <c r="I223" i="11"/>
  <c r="N223" i="11" s="1"/>
  <c r="O223" i="11" s="1"/>
  <c r="F223" i="11"/>
  <c r="T322" i="11"/>
  <c r="R322" i="11"/>
  <c r="S322" i="11" s="1"/>
  <c r="P322" i="11"/>
  <c r="Q322" i="11" s="1"/>
  <c r="O322" i="11"/>
  <c r="M322" i="11"/>
  <c r="L322" i="11"/>
  <c r="I322" i="11"/>
  <c r="N322" i="11" s="1"/>
  <c r="F322" i="11"/>
  <c r="T351" i="11"/>
  <c r="R351" i="11"/>
  <c r="S351" i="11" s="1"/>
  <c r="P351" i="11"/>
  <c r="Q351" i="11" s="1"/>
  <c r="M351" i="11"/>
  <c r="L351" i="11"/>
  <c r="I351" i="11"/>
  <c r="N351" i="11" s="1"/>
  <c r="O351" i="11" s="1"/>
  <c r="F351" i="11"/>
  <c r="T302" i="11"/>
  <c r="R302" i="11"/>
  <c r="S302" i="11" s="1"/>
  <c r="P302" i="11"/>
  <c r="Q302" i="11" s="1"/>
  <c r="O302" i="11"/>
  <c r="M302" i="11"/>
  <c r="L302" i="11"/>
  <c r="I302" i="11"/>
  <c r="N302" i="11" s="1"/>
  <c r="F302" i="11"/>
  <c r="T28" i="11"/>
  <c r="R28" i="11"/>
  <c r="S28" i="11" s="1"/>
  <c r="P28" i="11"/>
  <c r="Q28" i="11" s="1"/>
  <c r="M28" i="11"/>
  <c r="L28" i="11"/>
  <c r="I28" i="11"/>
  <c r="N28" i="11" s="1"/>
  <c r="O28" i="11" s="1"/>
  <c r="F28" i="11"/>
  <c r="T407" i="11"/>
  <c r="R407" i="11"/>
  <c r="S407" i="11" s="1"/>
  <c r="P407" i="11"/>
  <c r="Q407" i="11" s="1"/>
  <c r="M407" i="11"/>
  <c r="L407" i="11"/>
  <c r="I407" i="11"/>
  <c r="N407" i="11" s="1"/>
  <c r="O407" i="11" s="1"/>
  <c r="F407" i="11"/>
  <c r="T509" i="11"/>
  <c r="R509" i="11"/>
  <c r="S509" i="11" s="1"/>
  <c r="P509" i="11"/>
  <c r="Q509" i="11" s="1"/>
  <c r="O509" i="11"/>
  <c r="M509" i="11"/>
  <c r="L509" i="11"/>
  <c r="I509" i="11"/>
  <c r="N509" i="11" s="1"/>
  <c r="F509" i="11"/>
  <c r="T194" i="11"/>
  <c r="R194" i="11"/>
  <c r="S194" i="11" s="1"/>
  <c r="P194" i="11"/>
  <c r="Q194" i="11" s="1"/>
  <c r="M194" i="11"/>
  <c r="L194" i="11"/>
  <c r="I194" i="11"/>
  <c r="N194" i="11" s="1"/>
  <c r="O194" i="11" s="1"/>
  <c r="F194" i="11"/>
  <c r="T315" i="11"/>
  <c r="R315" i="11"/>
  <c r="S315" i="11" s="1"/>
  <c r="P315" i="11"/>
  <c r="Q315" i="11" s="1"/>
  <c r="O315" i="11"/>
  <c r="M315" i="11"/>
  <c r="L315" i="11"/>
  <c r="I315" i="11"/>
  <c r="N315" i="11" s="1"/>
  <c r="F315" i="11"/>
  <c r="T383" i="11"/>
  <c r="R383" i="11"/>
  <c r="S383" i="11" s="1"/>
  <c r="P383" i="11"/>
  <c r="Q383" i="11" s="1"/>
  <c r="O383" i="11"/>
  <c r="M383" i="11"/>
  <c r="L383" i="11"/>
  <c r="I383" i="11"/>
  <c r="N383" i="11" s="1"/>
  <c r="F383" i="11"/>
  <c r="T249" i="11"/>
  <c r="R249" i="11"/>
  <c r="S249" i="11" s="1"/>
  <c r="P249" i="11"/>
  <c r="Q249" i="11" s="1"/>
  <c r="O249" i="11"/>
  <c r="M249" i="11"/>
  <c r="L249" i="11"/>
  <c r="I249" i="11"/>
  <c r="N249" i="11" s="1"/>
  <c r="F249" i="11"/>
  <c r="T393" i="11"/>
  <c r="R393" i="11"/>
  <c r="S393" i="11" s="1"/>
  <c r="P393" i="11"/>
  <c r="Q393" i="11" s="1"/>
  <c r="M393" i="11"/>
  <c r="L393" i="11"/>
  <c r="I393" i="11"/>
  <c r="N393" i="11" s="1"/>
  <c r="O393" i="11" s="1"/>
  <c r="F393" i="11"/>
  <c r="T398" i="11"/>
  <c r="R398" i="11"/>
  <c r="S398" i="11" s="1"/>
  <c r="P398" i="11"/>
  <c r="Q398" i="11" s="1"/>
  <c r="M398" i="11"/>
  <c r="L398" i="11"/>
  <c r="I398" i="11"/>
  <c r="N398" i="11" s="1"/>
  <c r="O398" i="11" s="1"/>
  <c r="F398" i="11"/>
  <c r="T208" i="11"/>
  <c r="R208" i="11"/>
  <c r="S208" i="11" s="1"/>
  <c r="P208" i="11"/>
  <c r="Q208" i="11" s="1"/>
  <c r="M208" i="11"/>
  <c r="L208" i="11"/>
  <c r="I208" i="11"/>
  <c r="N208" i="11" s="1"/>
  <c r="O208" i="11" s="1"/>
  <c r="F208" i="11"/>
  <c r="T285" i="11"/>
  <c r="R285" i="11"/>
  <c r="S285" i="11" s="1"/>
  <c r="P285" i="11"/>
  <c r="Q285" i="11" s="1"/>
  <c r="O285" i="11"/>
  <c r="M285" i="11"/>
  <c r="L285" i="11"/>
  <c r="I285" i="11"/>
  <c r="N285" i="11" s="1"/>
  <c r="F285" i="11"/>
  <c r="T254" i="11"/>
  <c r="R254" i="11"/>
  <c r="S254" i="11" s="1"/>
  <c r="P254" i="11"/>
  <c r="Q254" i="11" s="1"/>
  <c r="O254" i="11"/>
  <c r="M254" i="11"/>
  <c r="L254" i="11"/>
  <c r="I254" i="11"/>
  <c r="N254" i="11" s="1"/>
  <c r="F254" i="11"/>
  <c r="T532" i="11"/>
  <c r="R532" i="11"/>
  <c r="S532" i="11" s="1"/>
  <c r="P532" i="11"/>
  <c r="Q532" i="11" s="1"/>
  <c r="M532" i="11"/>
  <c r="L532" i="11"/>
  <c r="I532" i="11"/>
  <c r="N532" i="11" s="1"/>
  <c r="O532" i="11" s="1"/>
  <c r="F532" i="11"/>
  <c r="T335" i="11"/>
  <c r="R335" i="11"/>
  <c r="S335" i="11" s="1"/>
  <c r="P335" i="11"/>
  <c r="Q335" i="11" s="1"/>
  <c r="O335" i="11"/>
  <c r="M335" i="11"/>
  <c r="L335" i="11"/>
  <c r="I335" i="11"/>
  <c r="N335" i="11" s="1"/>
  <c r="F335" i="11"/>
  <c r="T484" i="11"/>
  <c r="R484" i="11"/>
  <c r="S484" i="11" s="1"/>
  <c r="P484" i="11"/>
  <c r="Q484" i="11" s="1"/>
  <c r="O484" i="11"/>
  <c r="M484" i="11"/>
  <c r="L484" i="11"/>
  <c r="I484" i="11"/>
  <c r="N484" i="11" s="1"/>
  <c r="F484" i="11"/>
  <c r="T404" i="11"/>
  <c r="R404" i="11"/>
  <c r="S404" i="11" s="1"/>
  <c r="P404" i="11"/>
  <c r="Q404" i="11" s="1"/>
  <c r="M404" i="11"/>
  <c r="L404" i="11"/>
  <c r="I404" i="11"/>
  <c r="N404" i="11" s="1"/>
  <c r="O404" i="11" s="1"/>
  <c r="F404" i="11"/>
  <c r="T514" i="11"/>
  <c r="R514" i="11"/>
  <c r="S514" i="11" s="1"/>
  <c r="P514" i="11"/>
  <c r="Q514" i="11" s="1"/>
  <c r="M514" i="11"/>
  <c r="L514" i="11"/>
  <c r="I514" i="11"/>
  <c r="N514" i="11" s="1"/>
  <c r="O514" i="11" s="1"/>
  <c r="F514" i="11"/>
  <c r="T555" i="11"/>
  <c r="R555" i="11"/>
  <c r="S555" i="11" s="1"/>
  <c r="P555" i="11"/>
  <c r="Q555" i="11" s="1"/>
  <c r="O555" i="11"/>
  <c r="M555" i="11"/>
  <c r="L555" i="11"/>
  <c r="I555" i="11"/>
  <c r="N555" i="11" s="1"/>
  <c r="F555" i="11"/>
  <c r="T42" i="11"/>
  <c r="R42" i="11"/>
  <c r="S42" i="11" s="1"/>
  <c r="P42" i="11"/>
  <c r="Q42" i="11" s="1"/>
  <c r="O42" i="11"/>
  <c r="M42" i="11"/>
  <c r="L42" i="11"/>
  <c r="I42" i="11"/>
  <c r="N42" i="11" s="1"/>
  <c r="F42" i="11"/>
  <c r="T601" i="11"/>
  <c r="R601" i="11"/>
  <c r="S601" i="11" s="1"/>
  <c r="P601" i="11"/>
  <c r="Q601" i="11" s="1"/>
  <c r="M601" i="11"/>
  <c r="L601" i="11"/>
  <c r="I601" i="11"/>
  <c r="N601" i="11" s="1"/>
  <c r="O601" i="11" s="1"/>
  <c r="F601" i="11"/>
  <c r="T540" i="11"/>
  <c r="R540" i="11"/>
  <c r="S540" i="11" s="1"/>
  <c r="P540" i="11"/>
  <c r="Q540" i="11" s="1"/>
  <c r="O540" i="11"/>
  <c r="M540" i="11"/>
  <c r="L540" i="11"/>
  <c r="I540" i="11"/>
  <c r="N540" i="11" s="1"/>
  <c r="F540" i="11"/>
  <c r="T431" i="11"/>
  <c r="R431" i="11"/>
  <c r="S431" i="11" s="1"/>
  <c r="P431" i="11"/>
  <c r="Q431" i="11" s="1"/>
  <c r="M431" i="11"/>
  <c r="L431" i="11"/>
  <c r="I431" i="11"/>
  <c r="N431" i="11" s="1"/>
  <c r="O431" i="11" s="1"/>
  <c r="F431" i="11"/>
  <c r="T464" i="11"/>
  <c r="R464" i="11"/>
  <c r="S464" i="11" s="1"/>
  <c r="P464" i="11"/>
  <c r="Q464" i="11" s="1"/>
  <c r="M464" i="11"/>
  <c r="L464" i="11"/>
  <c r="I464" i="11"/>
  <c r="N464" i="11" s="1"/>
  <c r="O464" i="11" s="1"/>
  <c r="F464" i="11"/>
  <c r="T84" i="11"/>
  <c r="R84" i="11"/>
  <c r="S84" i="11" s="1"/>
  <c r="P84" i="11"/>
  <c r="Q84" i="11" s="1"/>
  <c r="O84" i="11"/>
  <c r="M84" i="11"/>
  <c r="L84" i="11"/>
  <c r="I84" i="11"/>
  <c r="N84" i="11" s="1"/>
  <c r="F84" i="11"/>
  <c r="T384" i="11"/>
  <c r="R384" i="11"/>
  <c r="S384" i="11" s="1"/>
  <c r="P384" i="11"/>
  <c r="Q384" i="11" s="1"/>
  <c r="M384" i="11"/>
  <c r="L384" i="11"/>
  <c r="I384" i="11"/>
  <c r="N384" i="11" s="1"/>
  <c r="O384" i="11" s="1"/>
  <c r="F384" i="11"/>
  <c r="T399" i="11"/>
  <c r="R399" i="11"/>
  <c r="S399" i="11" s="1"/>
  <c r="P399" i="11"/>
  <c r="Q399" i="11" s="1"/>
  <c r="O399" i="11"/>
  <c r="M399" i="11"/>
  <c r="L399" i="11"/>
  <c r="I399" i="11"/>
  <c r="N399" i="11" s="1"/>
  <c r="F399" i="11"/>
  <c r="T344" i="11"/>
  <c r="R344" i="11"/>
  <c r="S344" i="11" s="1"/>
  <c r="P344" i="11"/>
  <c r="Q344" i="11" s="1"/>
  <c r="M344" i="11"/>
  <c r="L344" i="11"/>
  <c r="I344" i="11"/>
  <c r="N344" i="11" s="1"/>
  <c r="O344" i="11" s="1"/>
  <c r="F344" i="11"/>
  <c r="T446" i="11"/>
  <c r="R446" i="11"/>
  <c r="S446" i="11" s="1"/>
  <c r="P446" i="11"/>
  <c r="Q446" i="11" s="1"/>
  <c r="O446" i="11"/>
  <c r="M446" i="11"/>
  <c r="L446" i="11"/>
  <c r="I446" i="11"/>
  <c r="N446" i="11" s="1"/>
  <c r="F446" i="11"/>
  <c r="T347" i="11"/>
  <c r="R347" i="11"/>
  <c r="S347" i="11" s="1"/>
  <c r="P347" i="11"/>
  <c r="Q347" i="11" s="1"/>
  <c r="M347" i="11"/>
  <c r="L347" i="11"/>
  <c r="I347" i="11"/>
  <c r="N347" i="11" s="1"/>
  <c r="O347" i="11" s="1"/>
  <c r="F347" i="11"/>
  <c r="T26" i="11"/>
  <c r="R26" i="11"/>
  <c r="S26" i="11" s="1"/>
  <c r="P26" i="11"/>
  <c r="Q26" i="11" s="1"/>
  <c r="O26" i="11"/>
  <c r="M26" i="11"/>
  <c r="L26" i="11"/>
  <c r="I26" i="11"/>
  <c r="N26" i="11" s="1"/>
  <c r="F26" i="11"/>
  <c r="T359" i="11"/>
  <c r="R359" i="11"/>
  <c r="S359" i="11" s="1"/>
  <c r="P359" i="11"/>
  <c r="Q359" i="11" s="1"/>
  <c r="M359" i="11"/>
  <c r="L359" i="11"/>
  <c r="I359" i="11"/>
  <c r="N359" i="11" s="1"/>
  <c r="O359" i="11" s="1"/>
  <c r="F359" i="11"/>
  <c r="T619" i="11"/>
  <c r="R619" i="11"/>
  <c r="S619" i="11" s="1"/>
  <c r="P619" i="11"/>
  <c r="Q619" i="11" s="1"/>
  <c r="M619" i="11"/>
  <c r="L619" i="11"/>
  <c r="I619" i="11"/>
  <c r="N619" i="11" s="1"/>
  <c r="O619" i="11" s="1"/>
  <c r="F619" i="11"/>
  <c r="T319" i="11"/>
  <c r="R319" i="11"/>
  <c r="S319" i="11" s="1"/>
  <c r="P319" i="11"/>
  <c r="Q319" i="11" s="1"/>
  <c r="M319" i="11"/>
  <c r="L319" i="11"/>
  <c r="I319" i="11"/>
  <c r="N319" i="11" s="1"/>
  <c r="O319" i="11" s="1"/>
  <c r="F319" i="11"/>
  <c r="T561" i="11"/>
  <c r="R561" i="11"/>
  <c r="S561" i="11" s="1"/>
  <c r="P561" i="11"/>
  <c r="Q561" i="11" s="1"/>
  <c r="O561" i="11"/>
  <c r="M561" i="11"/>
  <c r="L561" i="11"/>
  <c r="I561" i="11"/>
  <c r="N561" i="11" s="1"/>
  <c r="F561" i="11"/>
  <c r="T245" i="11"/>
  <c r="R245" i="11"/>
  <c r="S245" i="11" s="1"/>
  <c r="P245" i="11"/>
  <c r="Q245" i="11" s="1"/>
  <c r="O245" i="11"/>
  <c r="M245" i="11"/>
  <c r="L245" i="11"/>
  <c r="I245" i="11"/>
  <c r="N245" i="11" s="1"/>
  <c r="F245" i="11"/>
  <c r="T251" i="11"/>
  <c r="R251" i="11"/>
  <c r="S251" i="11" s="1"/>
  <c r="P251" i="11"/>
  <c r="Q251" i="11" s="1"/>
  <c r="O251" i="11"/>
  <c r="M251" i="11"/>
  <c r="L251" i="11"/>
  <c r="I251" i="11"/>
  <c r="N251" i="11" s="1"/>
  <c r="F251" i="11"/>
  <c r="T613" i="11"/>
  <c r="R613" i="11"/>
  <c r="S613" i="11" s="1"/>
  <c r="P613" i="11"/>
  <c r="Q613" i="11" s="1"/>
  <c r="M613" i="11"/>
  <c r="L613" i="11"/>
  <c r="I613" i="11"/>
  <c r="N613" i="11" s="1"/>
  <c r="O613" i="11" s="1"/>
  <c r="F613" i="11"/>
  <c r="T77" i="11"/>
  <c r="R77" i="11"/>
  <c r="S77" i="11" s="1"/>
  <c r="P77" i="11"/>
  <c r="Q77" i="11" s="1"/>
  <c r="M77" i="11"/>
  <c r="L77" i="11"/>
  <c r="I77" i="11"/>
  <c r="N77" i="11" s="1"/>
  <c r="O77" i="11" s="1"/>
  <c r="F77" i="11"/>
  <c r="T508" i="11"/>
  <c r="R508" i="11"/>
  <c r="S508" i="11" s="1"/>
  <c r="P508" i="11"/>
  <c r="Q508" i="11" s="1"/>
  <c r="O508" i="11"/>
  <c r="M508" i="11"/>
  <c r="L508" i="11"/>
  <c r="I508" i="11"/>
  <c r="N508" i="11" s="1"/>
  <c r="F508" i="11"/>
  <c r="T94" i="11"/>
  <c r="R94" i="11"/>
  <c r="S94" i="11" s="1"/>
  <c r="P94" i="11"/>
  <c r="Q94" i="11" s="1"/>
  <c r="O94" i="11"/>
  <c r="M94" i="11"/>
  <c r="L94" i="11"/>
  <c r="I94" i="11"/>
  <c r="N94" i="11" s="1"/>
  <c r="F94" i="11"/>
  <c r="T524" i="11"/>
  <c r="R524" i="11"/>
  <c r="S524" i="11" s="1"/>
  <c r="P524" i="11"/>
  <c r="Q524" i="11" s="1"/>
  <c r="O524" i="11"/>
  <c r="M524" i="11"/>
  <c r="L524" i="11"/>
  <c r="I524" i="11"/>
  <c r="N524" i="11" s="1"/>
  <c r="F524" i="11"/>
  <c r="T476" i="11"/>
  <c r="R476" i="11"/>
  <c r="S476" i="11" s="1"/>
  <c r="P476" i="11"/>
  <c r="Q476" i="11" s="1"/>
  <c r="O476" i="11"/>
  <c r="M476" i="11"/>
  <c r="L476" i="11"/>
  <c r="I476" i="11"/>
  <c r="N476" i="11" s="1"/>
  <c r="F476" i="11"/>
  <c r="T348" i="11"/>
  <c r="R348" i="11"/>
  <c r="S348" i="11" s="1"/>
  <c r="P348" i="11"/>
  <c r="Q348" i="11" s="1"/>
  <c r="M348" i="11"/>
  <c r="L348" i="11"/>
  <c r="I348" i="11"/>
  <c r="N348" i="11" s="1"/>
  <c r="O348" i="11" s="1"/>
  <c r="F348" i="11"/>
  <c r="T211" i="11"/>
  <c r="R211" i="11"/>
  <c r="S211" i="11" s="1"/>
  <c r="P211" i="11"/>
  <c r="Q211" i="11" s="1"/>
  <c r="M211" i="11"/>
  <c r="L211" i="11"/>
  <c r="I211" i="11"/>
  <c r="N211" i="11" s="1"/>
  <c r="O211" i="11" s="1"/>
  <c r="F211" i="11"/>
  <c r="T173" i="11"/>
  <c r="R173" i="11"/>
  <c r="S173" i="11" s="1"/>
  <c r="P173" i="11"/>
  <c r="Q173" i="11" s="1"/>
  <c r="M173" i="11"/>
  <c r="L173" i="11"/>
  <c r="I173" i="11"/>
  <c r="N173" i="11" s="1"/>
  <c r="O173" i="11" s="1"/>
  <c r="F173" i="11"/>
  <c r="T106" i="11"/>
  <c r="R106" i="11"/>
  <c r="S106" i="11" s="1"/>
  <c r="P106" i="11"/>
  <c r="Q106" i="11" s="1"/>
  <c r="O106" i="11"/>
  <c r="M106" i="11"/>
  <c r="L106" i="11"/>
  <c r="I106" i="11"/>
  <c r="N106" i="11" s="1"/>
  <c r="F106" i="11"/>
  <c r="T239" i="11"/>
  <c r="R239" i="11"/>
  <c r="S239" i="11" s="1"/>
  <c r="P239" i="11"/>
  <c r="Q239" i="11" s="1"/>
  <c r="M239" i="11"/>
  <c r="L239" i="11"/>
  <c r="I239" i="11"/>
  <c r="N239" i="11" s="1"/>
  <c r="O239" i="11" s="1"/>
  <c r="F239" i="11"/>
  <c r="T216" i="11"/>
  <c r="R216" i="11"/>
  <c r="S216" i="11" s="1"/>
  <c r="P216" i="11"/>
  <c r="Q216" i="11" s="1"/>
  <c r="M216" i="11"/>
  <c r="L216" i="11"/>
  <c r="I216" i="11"/>
  <c r="N216" i="11" s="1"/>
  <c r="O216" i="11" s="1"/>
  <c r="F216" i="11"/>
  <c r="T311" i="11"/>
  <c r="R311" i="11"/>
  <c r="S311" i="11" s="1"/>
  <c r="P311" i="11"/>
  <c r="Q311" i="11" s="1"/>
  <c r="O311" i="11"/>
  <c r="M311" i="11"/>
  <c r="L311" i="11"/>
  <c r="I311" i="11"/>
  <c r="N311" i="11" s="1"/>
  <c r="F311" i="11"/>
  <c r="T501" i="11"/>
  <c r="R501" i="11"/>
  <c r="S501" i="11" s="1"/>
  <c r="P501" i="11"/>
  <c r="Q501" i="11" s="1"/>
  <c r="M501" i="11"/>
  <c r="L501" i="11"/>
  <c r="I501" i="11"/>
  <c r="N501" i="11" s="1"/>
  <c r="O501" i="11" s="1"/>
  <c r="F501" i="11"/>
  <c r="T388" i="11"/>
  <c r="R388" i="11"/>
  <c r="S388" i="11" s="1"/>
  <c r="P388" i="11"/>
  <c r="Q388" i="11" s="1"/>
  <c r="M388" i="11"/>
  <c r="L388" i="11"/>
  <c r="I388" i="11"/>
  <c r="N388" i="11" s="1"/>
  <c r="O388" i="11" s="1"/>
  <c r="F388" i="11"/>
  <c r="T41" i="11"/>
  <c r="R41" i="11"/>
  <c r="S41" i="11" s="1"/>
  <c r="P41" i="11"/>
  <c r="Q41" i="11" s="1"/>
  <c r="O41" i="11"/>
  <c r="M41" i="11"/>
  <c r="L41" i="11"/>
  <c r="I41" i="11"/>
  <c r="N41" i="11" s="1"/>
  <c r="F41" i="11"/>
  <c r="T92" i="11"/>
  <c r="R92" i="11"/>
  <c r="S92" i="11" s="1"/>
  <c r="P92" i="11"/>
  <c r="Q92" i="11" s="1"/>
  <c r="M92" i="11"/>
  <c r="L92" i="11"/>
  <c r="I92" i="11"/>
  <c r="N92" i="11" s="1"/>
  <c r="O92" i="11" s="1"/>
  <c r="F92" i="11"/>
  <c r="T30" i="11"/>
  <c r="R30" i="11"/>
  <c r="S30" i="11" s="1"/>
  <c r="P30" i="11"/>
  <c r="Q30" i="11" s="1"/>
  <c r="M30" i="11"/>
  <c r="L30" i="11"/>
  <c r="I30" i="11"/>
  <c r="N30" i="11" s="1"/>
  <c r="O30" i="11" s="1"/>
  <c r="F30" i="11"/>
  <c r="T17" i="11"/>
  <c r="R17" i="11"/>
  <c r="S17" i="11" s="1"/>
  <c r="P17" i="11"/>
  <c r="Q17" i="11" s="1"/>
  <c r="O17" i="11"/>
  <c r="M17" i="11"/>
  <c r="L17" i="11"/>
  <c r="I17" i="11"/>
  <c r="N17" i="11" s="1"/>
  <c r="F17" i="11"/>
  <c r="T24" i="11"/>
  <c r="R24" i="11"/>
  <c r="S24" i="11" s="1"/>
  <c r="P24" i="11"/>
  <c r="Q24" i="11" s="1"/>
  <c r="M24" i="11"/>
  <c r="L24" i="11"/>
  <c r="I24" i="11"/>
  <c r="N24" i="11" s="1"/>
  <c r="O24" i="11" s="1"/>
  <c r="F24" i="11"/>
  <c r="T326" i="11"/>
  <c r="R326" i="11"/>
  <c r="S326" i="11" s="1"/>
  <c r="P326" i="11"/>
  <c r="Q326" i="11" s="1"/>
  <c r="M326" i="11"/>
  <c r="L326" i="11"/>
  <c r="I326" i="11"/>
  <c r="N326" i="11" s="1"/>
  <c r="O326" i="11" s="1"/>
  <c r="F326" i="11"/>
  <c r="T556" i="11"/>
  <c r="R556" i="11"/>
  <c r="S556" i="11" s="1"/>
  <c r="P556" i="11"/>
  <c r="Q556" i="11" s="1"/>
  <c r="M556" i="11"/>
  <c r="L556" i="11"/>
  <c r="I556" i="11"/>
  <c r="N556" i="11" s="1"/>
  <c r="O556" i="11" s="1"/>
  <c r="F556" i="11"/>
  <c r="T502" i="11"/>
  <c r="R502" i="11"/>
  <c r="S502" i="11" s="1"/>
  <c r="P502" i="11"/>
  <c r="Q502" i="11" s="1"/>
  <c r="M502" i="11"/>
  <c r="L502" i="11"/>
  <c r="I502" i="11"/>
  <c r="N502" i="11" s="1"/>
  <c r="O502" i="11" s="1"/>
  <c r="F502" i="11"/>
  <c r="T54" i="11"/>
  <c r="R54" i="11"/>
  <c r="S54" i="11" s="1"/>
  <c r="P54" i="11"/>
  <c r="Q54" i="11" s="1"/>
  <c r="O54" i="11"/>
  <c r="M54" i="11"/>
  <c r="L54" i="11"/>
  <c r="I54" i="11"/>
  <c r="N54" i="11" s="1"/>
  <c r="F54" i="11"/>
  <c r="T365" i="11"/>
  <c r="R365" i="11"/>
  <c r="S365" i="11" s="1"/>
  <c r="P365" i="11"/>
  <c r="Q365" i="11" s="1"/>
  <c r="M365" i="11"/>
  <c r="L365" i="11"/>
  <c r="I365" i="11"/>
  <c r="N365" i="11" s="1"/>
  <c r="O365" i="11" s="1"/>
  <c r="F365" i="11"/>
  <c r="T491" i="11"/>
  <c r="R491" i="11"/>
  <c r="S491" i="11" s="1"/>
  <c r="P491" i="11"/>
  <c r="Q491" i="11" s="1"/>
  <c r="O491" i="11"/>
  <c r="M491" i="11"/>
  <c r="L491" i="11"/>
  <c r="I491" i="11"/>
  <c r="N491" i="11" s="1"/>
  <c r="F491" i="11"/>
  <c r="T102" i="11"/>
  <c r="R102" i="11"/>
  <c r="S102" i="11" s="1"/>
  <c r="P102" i="11"/>
  <c r="Q102" i="11" s="1"/>
  <c r="M102" i="11"/>
  <c r="L102" i="11"/>
  <c r="I102" i="11"/>
  <c r="N102" i="11" s="1"/>
  <c r="O102" i="11" s="1"/>
  <c r="F102" i="11"/>
  <c r="T307" i="11"/>
  <c r="R307" i="11"/>
  <c r="S307" i="11" s="1"/>
  <c r="P307" i="11"/>
  <c r="Q307" i="11" s="1"/>
  <c r="O307" i="11"/>
  <c r="M307" i="11"/>
  <c r="L307" i="11"/>
  <c r="I307" i="11"/>
  <c r="N307" i="11" s="1"/>
  <c r="F307" i="11"/>
  <c r="T309" i="11"/>
  <c r="R309" i="11"/>
  <c r="S309" i="11" s="1"/>
  <c r="P309" i="11"/>
  <c r="Q309" i="11" s="1"/>
  <c r="M309" i="11"/>
  <c r="L309" i="11"/>
  <c r="I309" i="11"/>
  <c r="N309" i="11" s="1"/>
  <c r="O309" i="11" s="1"/>
  <c r="F309" i="11"/>
  <c r="T21" i="11"/>
  <c r="R21" i="11"/>
  <c r="S21" i="11" s="1"/>
  <c r="P21" i="11"/>
  <c r="Q21" i="11" s="1"/>
  <c r="O21" i="11"/>
  <c r="M21" i="11"/>
  <c r="L21" i="11"/>
  <c r="I21" i="11"/>
  <c r="N21" i="11" s="1"/>
  <c r="F21" i="11"/>
  <c r="T549" i="11"/>
  <c r="R549" i="11"/>
  <c r="S549" i="11" s="1"/>
  <c r="P549" i="11"/>
  <c r="Q549" i="11" s="1"/>
  <c r="M549" i="11"/>
  <c r="L549" i="11"/>
  <c r="I549" i="11"/>
  <c r="N549" i="11" s="1"/>
  <c r="O549" i="11" s="1"/>
  <c r="F549" i="11"/>
  <c r="T570" i="11"/>
  <c r="R570" i="11"/>
  <c r="S570" i="11" s="1"/>
  <c r="P570" i="11"/>
  <c r="Q570" i="11" s="1"/>
  <c r="O570" i="11"/>
  <c r="M570" i="11"/>
  <c r="L570" i="11"/>
  <c r="I570" i="11"/>
  <c r="N570" i="11" s="1"/>
  <c r="F570" i="11"/>
  <c r="T427" i="11"/>
  <c r="R427" i="11"/>
  <c r="S427" i="11" s="1"/>
  <c r="P427" i="11"/>
  <c r="Q427" i="11" s="1"/>
  <c r="O427" i="11"/>
  <c r="M427" i="11"/>
  <c r="L427" i="11"/>
  <c r="I427" i="11"/>
  <c r="N427" i="11" s="1"/>
  <c r="F427" i="11"/>
  <c r="T268" i="11"/>
  <c r="R268" i="11"/>
  <c r="S268" i="11" s="1"/>
  <c r="P268" i="11"/>
  <c r="Q268" i="11" s="1"/>
  <c r="O268" i="11"/>
  <c r="M268" i="11"/>
  <c r="L268" i="11"/>
  <c r="I268" i="11"/>
  <c r="N268" i="11" s="1"/>
  <c r="F268" i="11"/>
  <c r="T506" i="11"/>
  <c r="R506" i="11"/>
  <c r="S506" i="11" s="1"/>
  <c r="P506" i="11"/>
  <c r="Q506" i="11" s="1"/>
  <c r="O506" i="11"/>
  <c r="M506" i="11"/>
  <c r="L506" i="11"/>
  <c r="I506" i="11"/>
  <c r="N506" i="11" s="1"/>
  <c r="F506" i="11"/>
  <c r="T443" i="11"/>
  <c r="R443" i="11"/>
  <c r="S443" i="11" s="1"/>
  <c r="P443" i="11"/>
  <c r="Q443" i="11" s="1"/>
  <c r="M443" i="11"/>
  <c r="L443" i="11"/>
  <c r="I443" i="11"/>
  <c r="N443" i="11" s="1"/>
  <c r="O443" i="11" s="1"/>
  <c r="F443" i="11"/>
  <c r="T467" i="11"/>
  <c r="R467" i="11"/>
  <c r="S467" i="11" s="1"/>
  <c r="P467" i="11"/>
  <c r="Q467" i="11" s="1"/>
  <c r="O467" i="11"/>
  <c r="M467" i="11"/>
  <c r="L467" i="11"/>
  <c r="I467" i="11"/>
  <c r="N467" i="11" s="1"/>
  <c r="F467" i="11"/>
  <c r="T584" i="11"/>
  <c r="R584" i="11"/>
  <c r="S584" i="11" s="1"/>
  <c r="P584" i="11"/>
  <c r="Q584" i="11" s="1"/>
  <c r="O584" i="11"/>
  <c r="M584" i="11"/>
  <c r="L584" i="11"/>
  <c r="I584" i="11"/>
  <c r="N584" i="11" s="1"/>
  <c r="F584" i="11"/>
  <c r="T241" i="11"/>
  <c r="R241" i="11"/>
  <c r="S241" i="11" s="1"/>
  <c r="P241" i="11"/>
  <c r="Q241" i="11" s="1"/>
  <c r="O241" i="11"/>
  <c r="M241" i="11"/>
  <c r="L241" i="11"/>
  <c r="I241" i="11"/>
  <c r="N241" i="11" s="1"/>
  <c r="F241" i="11"/>
  <c r="T614" i="11"/>
  <c r="R614" i="11"/>
  <c r="S614" i="11" s="1"/>
  <c r="P614" i="11"/>
  <c r="Q614" i="11" s="1"/>
  <c r="M614" i="11"/>
  <c r="L614" i="11"/>
  <c r="I614" i="11"/>
  <c r="N614" i="11" s="1"/>
  <c r="O614" i="11" s="1"/>
  <c r="F614" i="11"/>
  <c r="T143" i="11"/>
  <c r="R143" i="11"/>
  <c r="S143" i="11" s="1"/>
  <c r="P143" i="11"/>
  <c r="Q143" i="11" s="1"/>
  <c r="O143" i="11"/>
  <c r="M143" i="11"/>
  <c r="L143" i="11"/>
  <c r="I143" i="11"/>
  <c r="N143" i="11" s="1"/>
  <c r="F143" i="11"/>
  <c r="T297" i="11"/>
  <c r="R297" i="11"/>
  <c r="S297" i="11" s="1"/>
  <c r="P297" i="11"/>
  <c r="Q297" i="11" s="1"/>
  <c r="M297" i="11"/>
  <c r="L297" i="11"/>
  <c r="I297" i="11"/>
  <c r="N297" i="11" s="1"/>
  <c r="O297" i="11" s="1"/>
  <c r="F297" i="11"/>
  <c r="T551" i="11"/>
  <c r="R551" i="11"/>
  <c r="S551" i="11" s="1"/>
  <c r="P551" i="11"/>
  <c r="Q551" i="11" s="1"/>
  <c r="O551" i="11"/>
  <c r="M551" i="11"/>
  <c r="L551" i="11"/>
  <c r="I551" i="11"/>
  <c r="N551" i="11" s="1"/>
  <c r="F551" i="11"/>
  <c r="T34" i="11"/>
  <c r="R34" i="11"/>
  <c r="S34" i="11" s="1"/>
  <c r="P34" i="11"/>
  <c r="Q34" i="11" s="1"/>
  <c r="M34" i="11"/>
  <c r="L34" i="11"/>
  <c r="I34" i="11"/>
  <c r="N34" i="11" s="1"/>
  <c r="O34" i="11" s="1"/>
  <c r="F34" i="11"/>
  <c r="T264" i="11"/>
  <c r="R264" i="11"/>
  <c r="S264" i="11" s="1"/>
  <c r="P264" i="11"/>
  <c r="Q264" i="11" s="1"/>
  <c r="M264" i="11"/>
  <c r="L264" i="11"/>
  <c r="I264" i="11"/>
  <c r="N264" i="11" s="1"/>
  <c r="O264" i="11" s="1"/>
  <c r="F264" i="11"/>
  <c r="T643" i="11"/>
  <c r="R643" i="11"/>
  <c r="S643" i="11" s="1"/>
  <c r="P643" i="11"/>
  <c r="Q643" i="11" s="1"/>
  <c r="M643" i="11"/>
  <c r="L643" i="11"/>
  <c r="I643" i="11"/>
  <c r="N643" i="11" s="1"/>
  <c r="O643" i="11" s="1"/>
  <c r="F643" i="11"/>
  <c r="T25" i="11"/>
  <c r="R25" i="11"/>
  <c r="S25" i="11" s="1"/>
  <c r="P25" i="11"/>
  <c r="Q25" i="11" s="1"/>
  <c r="O25" i="11"/>
  <c r="M25" i="11"/>
  <c r="L25" i="11"/>
  <c r="I25" i="11"/>
  <c r="N25" i="11" s="1"/>
  <c r="F25" i="11"/>
  <c r="T185" i="11"/>
  <c r="R185" i="11"/>
  <c r="S185" i="11" s="1"/>
  <c r="P185" i="11"/>
  <c r="Q185" i="11" s="1"/>
  <c r="O185" i="11"/>
  <c r="M185" i="11"/>
  <c r="L185" i="11"/>
  <c r="I185" i="11"/>
  <c r="N185" i="11" s="1"/>
  <c r="F185" i="11"/>
  <c r="T481" i="11"/>
  <c r="R481" i="11"/>
  <c r="S481" i="11" s="1"/>
  <c r="P481" i="11"/>
  <c r="Q481" i="11" s="1"/>
  <c r="M481" i="11"/>
  <c r="L481" i="11"/>
  <c r="I481" i="11"/>
  <c r="N481" i="11" s="1"/>
  <c r="O481" i="11" s="1"/>
  <c r="F481" i="11"/>
  <c r="T266" i="11"/>
  <c r="R266" i="11"/>
  <c r="S266" i="11" s="1"/>
  <c r="P266" i="11"/>
  <c r="Q266" i="11" s="1"/>
  <c r="M266" i="11"/>
  <c r="L266" i="11"/>
  <c r="I266" i="11"/>
  <c r="N266" i="11" s="1"/>
  <c r="O266" i="11" s="1"/>
  <c r="F266" i="11"/>
  <c r="T144" i="11"/>
  <c r="R144" i="11"/>
  <c r="S144" i="11" s="1"/>
  <c r="P144" i="11"/>
  <c r="Q144" i="11" s="1"/>
  <c r="O144" i="11"/>
  <c r="M144" i="11"/>
  <c r="L144" i="11"/>
  <c r="I144" i="11"/>
  <c r="N144" i="11" s="1"/>
  <c r="F144" i="11"/>
  <c r="T420" i="11"/>
  <c r="R420" i="11"/>
  <c r="S420" i="11" s="1"/>
  <c r="P420" i="11"/>
  <c r="Q420" i="11" s="1"/>
  <c r="O420" i="11"/>
  <c r="M420" i="11"/>
  <c r="L420" i="11"/>
  <c r="I420" i="11"/>
  <c r="N420" i="11" s="1"/>
  <c r="F420" i="11"/>
  <c r="T597" i="11"/>
  <c r="R597" i="11"/>
  <c r="S597" i="11" s="1"/>
  <c r="P597" i="11"/>
  <c r="Q597" i="11" s="1"/>
  <c r="M597" i="11"/>
  <c r="L597" i="11"/>
  <c r="I597" i="11"/>
  <c r="N597" i="11" s="1"/>
  <c r="O597" i="11" s="1"/>
  <c r="F597" i="11"/>
  <c r="T630" i="11"/>
  <c r="R630" i="11"/>
  <c r="S630" i="11" s="1"/>
  <c r="P630" i="11"/>
  <c r="Q630" i="11" s="1"/>
  <c r="M630" i="11"/>
  <c r="L630" i="11"/>
  <c r="I630" i="11"/>
  <c r="N630" i="11" s="1"/>
  <c r="O630" i="11" s="1"/>
  <c r="F630" i="11"/>
  <c r="T646" i="11"/>
  <c r="R646" i="11"/>
  <c r="S646" i="11" s="1"/>
  <c r="P646" i="11"/>
  <c r="Q646" i="11" s="1"/>
  <c r="M646" i="11"/>
  <c r="L646" i="11"/>
  <c r="I646" i="11"/>
  <c r="N646" i="11" s="1"/>
  <c r="O646" i="11" s="1"/>
  <c r="F646" i="11"/>
  <c r="T488" i="11"/>
  <c r="R488" i="11"/>
  <c r="S488" i="11" s="1"/>
  <c r="P488" i="11"/>
  <c r="Q488" i="11" s="1"/>
  <c r="O488" i="11"/>
  <c r="M488" i="11"/>
  <c r="L488" i="11"/>
  <c r="I488" i="11"/>
  <c r="N488" i="11" s="1"/>
  <c r="F488" i="11"/>
  <c r="T438" i="11"/>
  <c r="R438" i="11"/>
  <c r="S438" i="11" s="1"/>
  <c r="P438" i="11"/>
  <c r="Q438" i="11" s="1"/>
  <c r="M438" i="11"/>
  <c r="L438" i="11"/>
  <c r="I438" i="11"/>
  <c r="N438" i="11" s="1"/>
  <c r="O438" i="11" s="1"/>
  <c r="F438" i="11"/>
  <c r="T290" i="11"/>
  <c r="R290" i="11"/>
  <c r="S290" i="11" s="1"/>
  <c r="P290" i="11"/>
  <c r="Q290" i="11" s="1"/>
  <c r="O290" i="11"/>
  <c r="M290" i="11"/>
  <c r="L290" i="11"/>
  <c r="I290" i="11"/>
  <c r="N290" i="11" s="1"/>
  <c r="F290" i="11"/>
  <c r="T23" i="11"/>
  <c r="R23" i="11"/>
  <c r="S23" i="11" s="1"/>
  <c r="P23" i="11"/>
  <c r="Q23" i="11" s="1"/>
  <c r="M23" i="11"/>
  <c r="L23" i="11"/>
  <c r="I23" i="11"/>
  <c r="N23" i="11" s="1"/>
  <c r="O23" i="11" s="1"/>
  <c r="F23" i="11"/>
  <c r="T176" i="11"/>
  <c r="R176" i="11"/>
  <c r="S176" i="11" s="1"/>
  <c r="P176" i="11"/>
  <c r="Q176" i="11" s="1"/>
  <c r="M176" i="11"/>
  <c r="L176" i="11"/>
  <c r="I176" i="11"/>
  <c r="N176" i="11" s="1"/>
  <c r="O176" i="11" s="1"/>
  <c r="F176" i="11"/>
  <c r="T580" i="11"/>
  <c r="R580" i="11"/>
  <c r="S580" i="11" s="1"/>
  <c r="P580" i="11"/>
  <c r="Q580" i="11" s="1"/>
  <c r="M580" i="11"/>
  <c r="L580" i="11"/>
  <c r="I580" i="11"/>
  <c r="N580" i="11" s="1"/>
  <c r="O580" i="11" s="1"/>
  <c r="F580" i="11"/>
  <c r="T623" i="11"/>
  <c r="R623" i="11"/>
  <c r="S623" i="11" s="1"/>
  <c r="P623" i="11"/>
  <c r="Q623" i="11" s="1"/>
  <c r="O623" i="11"/>
  <c r="M623" i="11"/>
  <c r="L623" i="11"/>
  <c r="I623" i="11"/>
  <c r="N623" i="11" s="1"/>
  <c r="F623" i="11"/>
  <c r="T367" i="11"/>
  <c r="R367" i="11"/>
  <c r="S367" i="11" s="1"/>
  <c r="P367" i="11"/>
  <c r="Q367" i="11" s="1"/>
  <c r="M367" i="11"/>
  <c r="L367" i="11"/>
  <c r="I367" i="11"/>
  <c r="N367" i="11" s="1"/>
  <c r="O367" i="11" s="1"/>
  <c r="F367" i="11"/>
  <c r="T18" i="11"/>
  <c r="R18" i="11"/>
  <c r="S18" i="11" s="1"/>
  <c r="P18" i="11"/>
  <c r="Q18" i="11" s="1"/>
  <c r="M18" i="11"/>
  <c r="L18" i="11"/>
  <c r="I18" i="11"/>
  <c r="N18" i="11" s="1"/>
  <c r="O18" i="11" s="1"/>
  <c r="F18" i="11"/>
  <c r="T278" i="11"/>
  <c r="R278" i="11"/>
  <c r="S278" i="11" s="1"/>
  <c r="P278" i="11"/>
  <c r="Q278" i="11" s="1"/>
  <c r="M278" i="11"/>
  <c r="L278" i="11"/>
  <c r="I278" i="11"/>
  <c r="N278" i="11" s="1"/>
  <c r="O278" i="11" s="1"/>
  <c r="F278" i="11"/>
  <c r="T600" i="11"/>
  <c r="R600" i="11"/>
  <c r="S600" i="11" s="1"/>
  <c r="P600" i="11"/>
  <c r="Q600" i="11" s="1"/>
  <c r="M600" i="11"/>
  <c r="L600" i="11"/>
  <c r="I600" i="11"/>
  <c r="N600" i="11" s="1"/>
  <c r="O600" i="11" s="1"/>
  <c r="F600" i="11"/>
  <c r="T275" i="11"/>
  <c r="R275" i="11"/>
  <c r="S275" i="11" s="1"/>
  <c r="P275" i="11"/>
  <c r="Q275" i="11" s="1"/>
  <c r="M275" i="11"/>
  <c r="L275" i="11"/>
  <c r="I275" i="11"/>
  <c r="N275" i="11" s="1"/>
  <c r="O275" i="11" s="1"/>
  <c r="F275" i="11"/>
  <c r="T189" i="11"/>
  <c r="R189" i="11"/>
  <c r="S189" i="11" s="1"/>
  <c r="P189" i="11"/>
  <c r="Q189" i="11" s="1"/>
  <c r="O189" i="11"/>
  <c r="M189" i="11"/>
  <c r="L189" i="11"/>
  <c r="I189" i="11"/>
  <c r="N189" i="11" s="1"/>
  <c r="F189" i="11"/>
  <c r="T262" i="11"/>
  <c r="R262" i="11"/>
  <c r="S262" i="11" s="1"/>
  <c r="P262" i="11"/>
  <c r="Q262" i="11" s="1"/>
  <c r="O262" i="11"/>
  <c r="M262" i="11"/>
  <c r="L262" i="11"/>
  <c r="I262" i="11"/>
  <c r="N262" i="11" s="1"/>
  <c r="F262" i="11"/>
  <c r="T263" i="11"/>
  <c r="R263" i="11"/>
  <c r="S263" i="11" s="1"/>
  <c r="P263" i="11"/>
  <c r="Q263" i="11" s="1"/>
  <c r="M263" i="11"/>
  <c r="L263" i="11"/>
  <c r="I263" i="11"/>
  <c r="N263" i="11" s="1"/>
  <c r="O263" i="11" s="1"/>
  <c r="F263" i="11"/>
  <c r="T423" i="11"/>
  <c r="R423" i="11"/>
  <c r="S423" i="11" s="1"/>
  <c r="P423" i="11"/>
  <c r="Q423" i="11" s="1"/>
  <c r="O423" i="11"/>
  <c r="M423" i="11"/>
  <c r="L423" i="11"/>
  <c r="I423" i="11"/>
  <c r="N423" i="11" s="1"/>
  <c r="F423" i="11"/>
  <c r="T105" i="11"/>
  <c r="R105" i="11"/>
  <c r="S105" i="11" s="1"/>
  <c r="P105" i="11"/>
  <c r="Q105" i="11" s="1"/>
  <c r="O105" i="11"/>
  <c r="M105" i="11"/>
  <c r="L105" i="11"/>
  <c r="I105" i="11"/>
  <c r="N105" i="11" s="1"/>
  <c r="F105" i="11"/>
  <c r="T183" i="11"/>
  <c r="R183" i="11"/>
  <c r="S183" i="11" s="1"/>
  <c r="P183" i="11"/>
  <c r="Q183" i="11" s="1"/>
  <c r="M183" i="11"/>
  <c r="L183" i="11"/>
  <c r="I183" i="11"/>
  <c r="N183" i="11" s="1"/>
  <c r="O183" i="11" s="1"/>
  <c r="F183" i="11"/>
  <c r="T66" i="11"/>
  <c r="R66" i="11"/>
  <c r="S66" i="11" s="1"/>
  <c r="P66" i="11"/>
  <c r="Q66" i="11" s="1"/>
  <c r="M66" i="11"/>
  <c r="L66" i="11"/>
  <c r="I66" i="11"/>
  <c r="N66" i="11" s="1"/>
  <c r="O66" i="11" s="1"/>
  <c r="F66" i="11"/>
  <c r="T535" i="11"/>
  <c r="R535" i="11"/>
  <c r="S535" i="11" s="1"/>
  <c r="P535" i="11"/>
  <c r="Q535" i="11" s="1"/>
  <c r="M535" i="11"/>
  <c r="L535" i="11"/>
  <c r="I535" i="11"/>
  <c r="N535" i="11" s="1"/>
  <c r="O535" i="11" s="1"/>
  <c r="F535" i="11"/>
  <c r="T424" i="11"/>
  <c r="R424" i="11"/>
  <c r="S424" i="11" s="1"/>
  <c r="P424" i="11"/>
  <c r="Q424" i="11" s="1"/>
  <c r="M424" i="11"/>
  <c r="L424" i="11"/>
  <c r="I424" i="11"/>
  <c r="N424" i="11" s="1"/>
  <c r="O424" i="11" s="1"/>
  <c r="F424" i="11"/>
  <c r="T22" i="11"/>
  <c r="R22" i="11"/>
  <c r="S22" i="11" s="1"/>
  <c r="P22" i="11"/>
  <c r="Q22" i="11" s="1"/>
  <c r="M22" i="11"/>
  <c r="L22" i="11"/>
  <c r="I22" i="11"/>
  <c r="N22" i="11" s="1"/>
  <c r="O22" i="11" s="1"/>
  <c r="F22" i="11"/>
  <c r="T548" i="11"/>
  <c r="R548" i="11"/>
  <c r="S548" i="11" s="1"/>
  <c r="P548" i="11"/>
  <c r="Q548" i="11" s="1"/>
  <c r="M548" i="11"/>
  <c r="L548" i="11"/>
  <c r="I548" i="11"/>
  <c r="N548" i="11" s="1"/>
  <c r="O548" i="11" s="1"/>
  <c r="F548" i="11"/>
  <c r="T578" i="11"/>
  <c r="R578" i="11"/>
  <c r="S578" i="11" s="1"/>
  <c r="P578" i="11"/>
  <c r="Q578" i="11" s="1"/>
  <c r="O578" i="11"/>
  <c r="M578" i="11"/>
  <c r="L578" i="11"/>
  <c r="I578" i="11"/>
  <c r="N578" i="11" s="1"/>
  <c r="F578" i="11"/>
  <c r="T591" i="11"/>
  <c r="R591" i="11"/>
  <c r="S591" i="11" s="1"/>
  <c r="P591" i="11"/>
  <c r="Q591" i="11" s="1"/>
  <c r="M591" i="11"/>
  <c r="L591" i="11"/>
  <c r="I591" i="11"/>
  <c r="N591" i="11" s="1"/>
  <c r="O591" i="11" s="1"/>
  <c r="F591" i="11"/>
  <c r="T579" i="11"/>
  <c r="R579" i="11"/>
  <c r="S579" i="11" s="1"/>
  <c r="P579" i="11"/>
  <c r="Q579" i="11" s="1"/>
  <c r="O579" i="11"/>
  <c r="M579" i="11"/>
  <c r="L579" i="11"/>
  <c r="I579" i="11"/>
  <c r="N579" i="11" s="1"/>
  <c r="F579" i="11"/>
  <c r="T520" i="11"/>
  <c r="R520" i="11"/>
  <c r="S520" i="11" s="1"/>
  <c r="P520" i="11"/>
  <c r="Q520" i="11" s="1"/>
  <c r="O520" i="11"/>
  <c r="M520" i="11"/>
  <c r="L520" i="11"/>
  <c r="I520" i="11"/>
  <c r="N520" i="11" s="1"/>
  <c r="F520" i="11"/>
  <c r="T361" i="11"/>
  <c r="R361" i="11"/>
  <c r="S361" i="11" s="1"/>
  <c r="P361" i="11"/>
  <c r="Q361" i="11" s="1"/>
  <c r="M361" i="11"/>
  <c r="L361" i="11"/>
  <c r="I361" i="11"/>
  <c r="N361" i="11" s="1"/>
  <c r="O361" i="11" s="1"/>
  <c r="F361" i="11"/>
  <c r="T113" i="11"/>
  <c r="R113" i="11"/>
  <c r="S113" i="11" s="1"/>
  <c r="P113" i="11"/>
  <c r="Q113" i="11" s="1"/>
  <c r="O113" i="11"/>
  <c r="M113" i="11"/>
  <c r="L113" i="11"/>
  <c r="I113" i="11"/>
  <c r="N113" i="11" s="1"/>
  <c r="F113" i="11"/>
  <c r="T436" i="11"/>
  <c r="R436" i="11"/>
  <c r="S436" i="11" s="1"/>
  <c r="P436" i="11"/>
  <c r="Q436" i="11" s="1"/>
  <c r="O436" i="11"/>
  <c r="M436" i="11"/>
  <c r="L436" i="11"/>
  <c r="I436" i="11"/>
  <c r="N436" i="11" s="1"/>
  <c r="F436" i="11"/>
  <c r="T375" i="11"/>
  <c r="R375" i="11"/>
  <c r="S375" i="11" s="1"/>
  <c r="P375" i="11"/>
  <c r="Q375" i="11" s="1"/>
  <c r="O375" i="11"/>
  <c r="M375" i="11"/>
  <c r="L375" i="11"/>
  <c r="I375" i="11"/>
  <c r="N375" i="11" s="1"/>
  <c r="F375" i="11"/>
  <c r="T565" i="11"/>
  <c r="R565" i="11"/>
  <c r="S565" i="11" s="1"/>
  <c r="P565" i="11"/>
  <c r="Q565" i="11" s="1"/>
  <c r="O565" i="11"/>
  <c r="M565" i="11"/>
  <c r="L565" i="11"/>
  <c r="I565" i="11"/>
  <c r="N565" i="11" s="1"/>
  <c r="F565" i="11"/>
  <c r="T121" i="11"/>
  <c r="R121" i="11"/>
  <c r="S121" i="11" s="1"/>
  <c r="P121" i="11"/>
  <c r="Q121" i="11" s="1"/>
  <c r="O121" i="11"/>
  <c r="M121" i="11"/>
  <c r="L121" i="11"/>
  <c r="I121" i="11"/>
  <c r="N121" i="11" s="1"/>
  <c r="F121" i="11"/>
  <c r="T193" i="11"/>
  <c r="R193" i="11"/>
  <c r="S193" i="11" s="1"/>
  <c r="P193" i="11"/>
  <c r="Q193" i="11" s="1"/>
  <c r="M193" i="11"/>
  <c r="L193" i="11"/>
  <c r="I193" i="11"/>
  <c r="N193" i="11" s="1"/>
  <c r="O193" i="11" s="1"/>
  <c r="F193" i="11"/>
  <c r="T615" i="11"/>
  <c r="R615" i="11"/>
  <c r="S615" i="11" s="1"/>
  <c r="P615" i="11"/>
  <c r="Q615" i="11" s="1"/>
  <c r="M615" i="11"/>
  <c r="L615" i="11"/>
  <c r="I615" i="11"/>
  <c r="N615" i="11" s="1"/>
  <c r="O615" i="11" s="1"/>
  <c r="F615" i="11"/>
  <c r="T385" i="11"/>
  <c r="R385" i="11"/>
  <c r="S385" i="11" s="1"/>
  <c r="P385" i="11"/>
  <c r="Q385" i="11" s="1"/>
  <c r="M385" i="11"/>
  <c r="L385" i="11"/>
  <c r="I385" i="11"/>
  <c r="N385" i="11" s="1"/>
  <c r="O385" i="11" s="1"/>
  <c r="F385" i="11"/>
  <c r="T534" i="11"/>
  <c r="R534" i="11"/>
  <c r="S534" i="11" s="1"/>
  <c r="P534" i="11"/>
  <c r="Q534" i="11" s="1"/>
  <c r="M534" i="11"/>
  <c r="L534" i="11"/>
  <c r="I534" i="11"/>
  <c r="N534" i="11" s="1"/>
  <c r="O534" i="11" s="1"/>
  <c r="F534" i="11"/>
  <c r="T163" i="11"/>
  <c r="R163" i="11"/>
  <c r="S163" i="11" s="1"/>
  <c r="P163" i="11"/>
  <c r="Q163" i="11" s="1"/>
  <c r="O163" i="11"/>
  <c r="M163" i="11"/>
  <c r="L163" i="11"/>
  <c r="I163" i="11"/>
  <c r="N163" i="11" s="1"/>
  <c r="F163" i="11"/>
  <c r="T545" i="11"/>
  <c r="R545" i="11"/>
  <c r="S545" i="11" s="1"/>
  <c r="P545" i="11"/>
  <c r="Q545" i="11" s="1"/>
  <c r="O545" i="11"/>
  <c r="M545" i="11"/>
  <c r="L545" i="11"/>
  <c r="I545" i="11"/>
  <c r="N545" i="11" s="1"/>
  <c r="F545" i="11"/>
  <c r="T139" i="11"/>
  <c r="R139" i="11"/>
  <c r="S139" i="11" s="1"/>
  <c r="P139" i="11"/>
  <c r="Q139" i="11" s="1"/>
  <c r="O139" i="11"/>
  <c r="M139" i="11"/>
  <c r="L139" i="11"/>
  <c r="I139" i="11"/>
  <c r="N139" i="11" s="1"/>
  <c r="F139" i="11"/>
  <c r="T57" i="11"/>
  <c r="R57" i="11"/>
  <c r="S57" i="11" s="1"/>
  <c r="P57" i="11"/>
  <c r="Q57" i="11" s="1"/>
  <c r="M57" i="11"/>
  <c r="L57" i="11"/>
  <c r="I57" i="11"/>
  <c r="N57" i="11" s="1"/>
  <c r="O57" i="11" s="1"/>
  <c r="F57" i="11"/>
  <c r="T321" i="11"/>
  <c r="R321" i="11"/>
  <c r="S321" i="11" s="1"/>
  <c r="P321" i="11"/>
  <c r="Q321" i="11" s="1"/>
  <c r="M321" i="11"/>
  <c r="L321" i="11"/>
  <c r="I321" i="11"/>
  <c r="N321" i="11" s="1"/>
  <c r="O321" i="11" s="1"/>
  <c r="F321" i="11"/>
  <c r="T458" i="11"/>
  <c r="R458" i="11"/>
  <c r="S458" i="11" s="1"/>
  <c r="P458" i="11"/>
  <c r="Q458" i="11" s="1"/>
  <c r="M458" i="11"/>
  <c r="L458" i="11"/>
  <c r="I458" i="11"/>
  <c r="N458" i="11" s="1"/>
  <c r="O458" i="11" s="1"/>
  <c r="F458" i="11"/>
  <c r="T379" i="11"/>
  <c r="R379" i="11"/>
  <c r="S379" i="11" s="1"/>
  <c r="P379" i="11"/>
  <c r="Q379" i="11" s="1"/>
  <c r="O379" i="11"/>
  <c r="M379" i="11"/>
  <c r="L379" i="11"/>
  <c r="I379" i="11"/>
  <c r="N379" i="11" s="1"/>
  <c r="F379" i="11"/>
  <c r="T639" i="11"/>
  <c r="R639" i="11"/>
  <c r="S639" i="11" s="1"/>
  <c r="P639" i="11"/>
  <c r="Q639" i="11" s="1"/>
  <c r="O639" i="11"/>
  <c r="M639" i="11"/>
  <c r="L639" i="11"/>
  <c r="I639" i="11"/>
  <c r="N639" i="11" s="1"/>
  <c r="F639" i="11"/>
  <c r="T637" i="11"/>
  <c r="R637" i="11"/>
  <c r="S637" i="11" s="1"/>
  <c r="P637" i="11"/>
  <c r="Q637" i="11" s="1"/>
  <c r="M637" i="11"/>
  <c r="L637" i="11"/>
  <c r="I637" i="11"/>
  <c r="N637" i="11" s="1"/>
  <c r="O637" i="11" s="1"/>
  <c r="F637" i="11"/>
  <c r="T165" i="11"/>
  <c r="R165" i="11"/>
  <c r="S165" i="11" s="1"/>
  <c r="P165" i="11"/>
  <c r="Q165" i="11" s="1"/>
  <c r="M165" i="11"/>
  <c r="L165" i="11"/>
  <c r="I165" i="11"/>
  <c r="N165" i="11" s="1"/>
  <c r="O165" i="11" s="1"/>
  <c r="F165" i="11"/>
  <c r="T523" i="11"/>
  <c r="R523" i="11"/>
  <c r="S523" i="11" s="1"/>
  <c r="P523" i="11"/>
  <c r="Q523" i="11" s="1"/>
  <c r="M523" i="11"/>
  <c r="L523" i="11"/>
  <c r="I523" i="11"/>
  <c r="N523" i="11" s="1"/>
  <c r="O523" i="11" s="1"/>
  <c r="F523" i="11"/>
  <c r="T515" i="11"/>
  <c r="R515" i="11"/>
  <c r="S515" i="11" s="1"/>
  <c r="P515" i="11"/>
  <c r="Q515" i="11" s="1"/>
  <c r="M515" i="11"/>
  <c r="L515" i="11"/>
  <c r="I515" i="11"/>
  <c r="N515" i="11" s="1"/>
  <c r="O515" i="11" s="1"/>
  <c r="F515" i="11"/>
  <c r="T128" i="11"/>
  <c r="R128" i="11"/>
  <c r="S128" i="11" s="1"/>
  <c r="P128" i="11"/>
  <c r="Q128" i="11" s="1"/>
  <c r="M128" i="11"/>
  <c r="L128" i="11"/>
  <c r="I128" i="11"/>
  <c r="N128" i="11" s="1"/>
  <c r="O128" i="11" s="1"/>
  <c r="F128" i="11"/>
  <c r="T325" i="11"/>
  <c r="R325" i="11"/>
  <c r="S325" i="11" s="1"/>
  <c r="P325" i="11"/>
  <c r="Q325" i="11" s="1"/>
  <c r="M325" i="11"/>
  <c r="L325" i="11"/>
  <c r="I325" i="11"/>
  <c r="N325" i="11" s="1"/>
  <c r="O325" i="11" s="1"/>
  <c r="F325" i="11"/>
  <c r="T124" i="11"/>
  <c r="R124" i="11"/>
  <c r="S124" i="11" s="1"/>
  <c r="P124" i="11"/>
  <c r="Q124" i="11" s="1"/>
  <c r="M124" i="11"/>
  <c r="L124" i="11"/>
  <c r="I124" i="11"/>
  <c r="N124" i="11" s="1"/>
  <c r="O124" i="11" s="1"/>
  <c r="F124" i="11"/>
  <c r="T421" i="11"/>
  <c r="R421" i="11"/>
  <c r="S421" i="11" s="1"/>
  <c r="P421" i="11"/>
  <c r="Q421" i="11" s="1"/>
  <c r="O421" i="11"/>
  <c r="M421" i="11"/>
  <c r="L421" i="11"/>
  <c r="I421" i="11"/>
  <c r="N421" i="11" s="1"/>
  <c r="F421" i="11"/>
  <c r="T86" i="11"/>
  <c r="R86" i="11"/>
  <c r="S86" i="11" s="1"/>
  <c r="P86" i="11"/>
  <c r="Q86" i="11" s="1"/>
  <c r="M86" i="11"/>
  <c r="L86" i="11"/>
  <c r="I86" i="11"/>
  <c r="N86" i="11" s="1"/>
  <c r="O86" i="11" s="1"/>
  <c r="F86" i="11"/>
  <c r="T531" i="11"/>
  <c r="R531" i="11"/>
  <c r="S531" i="11" s="1"/>
  <c r="P531" i="11"/>
  <c r="Q531" i="11" s="1"/>
  <c r="M531" i="11"/>
  <c r="L531" i="11"/>
  <c r="I531" i="11"/>
  <c r="N531" i="11" s="1"/>
  <c r="O531" i="11" s="1"/>
  <c r="F531" i="11"/>
  <c r="T201" i="11"/>
  <c r="R201" i="11"/>
  <c r="S201" i="11" s="1"/>
  <c r="P201" i="11"/>
  <c r="Q201" i="11" s="1"/>
  <c r="O201" i="11"/>
  <c r="M201" i="11"/>
  <c r="L201" i="11"/>
  <c r="I201" i="11"/>
  <c r="N201" i="11" s="1"/>
  <c r="F201" i="11"/>
  <c r="T305" i="11"/>
  <c r="R305" i="11"/>
  <c r="S305" i="11" s="1"/>
  <c r="P305" i="11"/>
  <c r="Q305" i="11" s="1"/>
  <c r="O305" i="11"/>
  <c r="M305" i="11"/>
  <c r="L305" i="11"/>
  <c r="I305" i="11"/>
  <c r="N305" i="11" s="1"/>
  <c r="F305" i="11"/>
  <c r="T71" i="11"/>
  <c r="R71" i="11"/>
  <c r="S71" i="11" s="1"/>
  <c r="P71" i="11"/>
  <c r="Q71" i="11" s="1"/>
  <c r="O71" i="11"/>
  <c r="M71" i="11"/>
  <c r="L71" i="11"/>
  <c r="I71" i="11"/>
  <c r="N71" i="11" s="1"/>
  <c r="F71" i="11"/>
  <c r="T593" i="11"/>
  <c r="R593" i="11"/>
  <c r="S593" i="11" s="1"/>
  <c r="P593" i="11"/>
  <c r="Q593" i="11" s="1"/>
  <c r="M593" i="11"/>
  <c r="L593" i="11"/>
  <c r="I593" i="11"/>
  <c r="N593" i="11" s="1"/>
  <c r="O593" i="11" s="1"/>
  <c r="F593" i="11"/>
  <c r="T537" i="11"/>
  <c r="R537" i="11"/>
  <c r="S537" i="11" s="1"/>
  <c r="P537" i="11"/>
  <c r="Q537" i="11" s="1"/>
  <c r="O537" i="11"/>
  <c r="M537" i="11"/>
  <c r="L537" i="11"/>
  <c r="I537" i="11"/>
  <c r="N537" i="11" s="1"/>
  <c r="F537" i="11"/>
  <c r="T354" i="11"/>
  <c r="R354" i="11"/>
  <c r="S354" i="11" s="1"/>
  <c r="P354" i="11"/>
  <c r="Q354" i="11" s="1"/>
  <c r="M354" i="11"/>
  <c r="L354" i="11"/>
  <c r="I354" i="11"/>
  <c r="N354" i="11" s="1"/>
  <c r="O354" i="11" s="1"/>
  <c r="F354" i="11"/>
  <c r="T338" i="11"/>
  <c r="R338" i="11"/>
  <c r="S338" i="11" s="1"/>
  <c r="P338" i="11"/>
  <c r="Q338" i="11" s="1"/>
  <c r="O338" i="11"/>
  <c r="M338" i="11"/>
  <c r="L338" i="11"/>
  <c r="I338" i="11"/>
  <c r="N338" i="11" s="1"/>
  <c r="F338" i="11"/>
  <c r="T493" i="11"/>
  <c r="R493" i="11"/>
  <c r="S493" i="11" s="1"/>
  <c r="P493" i="11"/>
  <c r="Q493" i="11" s="1"/>
  <c r="M493" i="11"/>
  <c r="L493" i="11"/>
  <c r="I493" i="11"/>
  <c r="N493" i="11" s="1"/>
  <c r="O493" i="11" s="1"/>
  <c r="F493" i="11"/>
  <c r="T101" i="11"/>
  <c r="R101" i="11"/>
  <c r="S101" i="11" s="1"/>
  <c r="P101" i="11"/>
  <c r="Q101" i="11" s="1"/>
  <c r="M101" i="11"/>
  <c r="L101" i="11"/>
  <c r="I101" i="11"/>
  <c r="N101" i="11" s="1"/>
  <c r="O101" i="11" s="1"/>
  <c r="F101" i="11"/>
  <c r="T517" i="11"/>
  <c r="R517" i="11"/>
  <c r="S517" i="11" s="1"/>
  <c r="P517" i="11"/>
  <c r="Q517" i="11" s="1"/>
  <c r="O517" i="11"/>
  <c r="M517" i="11"/>
  <c r="L517" i="11"/>
  <c r="I517" i="11"/>
  <c r="N517" i="11" s="1"/>
  <c r="F517" i="11"/>
  <c r="T112" i="11"/>
  <c r="R112" i="11"/>
  <c r="S112" i="11" s="1"/>
  <c r="P112" i="11"/>
  <c r="Q112" i="11" s="1"/>
  <c r="M112" i="11"/>
  <c r="L112" i="11"/>
  <c r="I112" i="11"/>
  <c r="N112" i="11" s="1"/>
  <c r="O112" i="11" s="1"/>
  <c r="F112" i="11"/>
  <c r="T483" i="11"/>
  <c r="R483" i="11"/>
  <c r="S483" i="11" s="1"/>
  <c r="P483" i="11"/>
  <c r="Q483" i="11" s="1"/>
  <c r="O483" i="11"/>
  <c r="M483" i="11"/>
  <c r="L483" i="11"/>
  <c r="I483" i="11"/>
  <c r="N483" i="11" s="1"/>
  <c r="F483" i="11"/>
  <c r="T547" i="11"/>
  <c r="R547" i="11"/>
  <c r="S547" i="11" s="1"/>
  <c r="P547" i="11"/>
  <c r="Q547" i="11" s="1"/>
  <c r="O547" i="11"/>
  <c r="M547" i="11"/>
  <c r="L547" i="11"/>
  <c r="I547" i="11"/>
  <c r="N547" i="11" s="1"/>
  <c r="F547" i="11"/>
  <c r="T120" i="11"/>
  <c r="R120" i="11"/>
  <c r="S120" i="11" s="1"/>
  <c r="P120" i="11"/>
  <c r="Q120" i="11" s="1"/>
  <c r="O120" i="11"/>
  <c r="M120" i="11"/>
  <c r="L120" i="11"/>
  <c r="I120" i="11"/>
  <c r="N120" i="11" s="1"/>
  <c r="F120" i="11"/>
  <c r="T27" i="11"/>
  <c r="R27" i="11"/>
  <c r="S27" i="11" s="1"/>
  <c r="P27" i="11"/>
  <c r="Q27" i="11" s="1"/>
  <c r="M27" i="11"/>
  <c r="L27" i="11"/>
  <c r="I27" i="11"/>
  <c r="N27" i="11" s="1"/>
  <c r="O27" i="11" s="1"/>
  <c r="F27" i="11"/>
  <c r="T63" i="11"/>
  <c r="R63" i="11"/>
  <c r="S63" i="11" s="1"/>
  <c r="P63" i="11"/>
  <c r="Q63" i="11" s="1"/>
  <c r="M63" i="11"/>
  <c r="L63" i="11"/>
  <c r="I63" i="11"/>
  <c r="N63" i="11" s="1"/>
  <c r="O63" i="11" s="1"/>
  <c r="F63" i="11"/>
  <c r="T527" i="11"/>
  <c r="R527" i="11"/>
  <c r="S527" i="11" s="1"/>
  <c r="P527" i="11"/>
  <c r="Q527" i="11" s="1"/>
  <c r="O527" i="11"/>
  <c r="M527" i="11"/>
  <c r="L527" i="11"/>
  <c r="I527" i="11"/>
  <c r="N527" i="11" s="1"/>
  <c r="F527" i="11"/>
  <c r="T136" i="11"/>
  <c r="R136" i="11"/>
  <c r="S136" i="11" s="1"/>
  <c r="P136" i="11"/>
  <c r="Q136" i="11" s="1"/>
  <c r="O136" i="11"/>
  <c r="M136" i="11"/>
  <c r="L136" i="11"/>
  <c r="I136" i="11"/>
  <c r="N136" i="11" s="1"/>
  <c r="F136" i="11"/>
  <c r="T204" i="11"/>
  <c r="R204" i="11"/>
  <c r="S204" i="11" s="1"/>
  <c r="P204" i="11"/>
  <c r="Q204" i="11" s="1"/>
  <c r="M204" i="11"/>
  <c r="L204" i="11"/>
  <c r="I204" i="11"/>
  <c r="N204" i="11" s="1"/>
  <c r="O204" i="11" s="1"/>
  <c r="F204" i="11"/>
  <c r="T422" i="11"/>
  <c r="R422" i="11"/>
  <c r="S422" i="11" s="1"/>
  <c r="P422" i="11"/>
  <c r="Q422" i="11" s="1"/>
  <c r="O422" i="11"/>
  <c r="M422" i="11"/>
  <c r="L422" i="11"/>
  <c r="I422" i="11"/>
  <c r="N422" i="11" s="1"/>
  <c r="F422" i="11"/>
  <c r="T246" i="11"/>
  <c r="R246" i="11"/>
  <c r="S246" i="11" s="1"/>
  <c r="P246" i="11"/>
  <c r="Q246" i="11" s="1"/>
  <c r="O246" i="11"/>
  <c r="M246" i="11"/>
  <c r="L246" i="11"/>
  <c r="I246" i="11"/>
  <c r="N246" i="11" s="1"/>
  <c r="F246" i="11"/>
  <c r="T337" i="11"/>
  <c r="R337" i="11"/>
  <c r="S337" i="11" s="1"/>
  <c r="P337" i="11"/>
  <c r="Q337" i="11" s="1"/>
  <c r="M337" i="11"/>
  <c r="L337" i="11"/>
  <c r="I337" i="11"/>
  <c r="N337" i="11" s="1"/>
  <c r="O337" i="11" s="1"/>
  <c r="F337" i="11"/>
  <c r="T500" i="11"/>
  <c r="R500" i="11"/>
  <c r="S500" i="11" s="1"/>
  <c r="P500" i="11"/>
  <c r="Q500" i="11" s="1"/>
  <c r="O500" i="11"/>
  <c r="M500" i="11"/>
  <c r="L500" i="11"/>
  <c r="I500" i="11"/>
  <c r="N500" i="11" s="1"/>
  <c r="F500" i="11"/>
  <c r="T536" i="11"/>
  <c r="R536" i="11"/>
  <c r="S536" i="11" s="1"/>
  <c r="P536" i="11"/>
  <c r="Q536" i="11" s="1"/>
  <c r="M536" i="11"/>
  <c r="L536" i="11"/>
  <c r="I536" i="11"/>
  <c r="N536" i="11" s="1"/>
  <c r="O536" i="11" s="1"/>
  <c r="F536" i="11"/>
  <c r="T49" i="11"/>
  <c r="R49" i="11"/>
  <c r="S49" i="11" s="1"/>
  <c r="P49" i="11"/>
  <c r="Q49" i="11" s="1"/>
  <c r="O49" i="11"/>
  <c r="M49" i="11"/>
  <c r="L49" i="11"/>
  <c r="I49" i="11"/>
  <c r="N49" i="11" s="1"/>
  <c r="F49" i="11"/>
  <c r="T123" i="11"/>
  <c r="R123" i="11"/>
  <c r="S123" i="11" s="1"/>
  <c r="P123" i="11"/>
  <c r="Q123" i="11" s="1"/>
  <c r="O123" i="11"/>
  <c r="M123" i="11"/>
  <c r="L123" i="11"/>
  <c r="I123" i="11"/>
  <c r="N123" i="11" s="1"/>
  <c r="F123" i="11"/>
  <c r="T100" i="11"/>
  <c r="R100" i="11"/>
  <c r="S100" i="11" s="1"/>
  <c r="P100" i="11"/>
  <c r="Q100" i="11" s="1"/>
  <c r="M100" i="11"/>
  <c r="L100" i="11"/>
  <c r="I100" i="11"/>
  <c r="N100" i="11" s="1"/>
  <c r="O100" i="11" s="1"/>
  <c r="F100" i="11"/>
  <c r="T192" i="11"/>
  <c r="R192" i="11"/>
  <c r="S192" i="11" s="1"/>
  <c r="P192" i="11"/>
  <c r="Q192" i="11" s="1"/>
  <c r="M192" i="11"/>
  <c r="L192" i="11"/>
  <c r="I192" i="11"/>
  <c r="N192" i="11" s="1"/>
  <c r="O192" i="11" s="1"/>
  <c r="F192" i="11"/>
  <c r="T644" i="11"/>
  <c r="R644" i="11"/>
  <c r="S644" i="11" s="1"/>
  <c r="P644" i="11"/>
  <c r="Q644" i="11" s="1"/>
  <c r="O644" i="11"/>
  <c r="M644" i="11"/>
  <c r="L644" i="11"/>
  <c r="I644" i="11"/>
  <c r="N644" i="11" s="1"/>
  <c r="F644" i="11"/>
  <c r="T259" i="11"/>
  <c r="R259" i="11"/>
  <c r="S259" i="11" s="1"/>
  <c r="P259" i="11"/>
  <c r="Q259" i="11" s="1"/>
  <c r="M259" i="11"/>
  <c r="L259" i="11"/>
  <c r="I259" i="11"/>
  <c r="N259" i="11" s="1"/>
  <c r="O259" i="11" s="1"/>
  <c r="F259" i="11"/>
  <c r="T73" i="11"/>
  <c r="R73" i="11"/>
  <c r="S73" i="11" s="1"/>
  <c r="P73" i="11"/>
  <c r="Q73" i="11" s="1"/>
  <c r="M73" i="11"/>
  <c r="L73" i="11"/>
  <c r="I73" i="11"/>
  <c r="N73" i="11" s="1"/>
  <c r="O73" i="11" s="1"/>
  <c r="F73" i="11"/>
  <c r="T358" i="11"/>
  <c r="R358" i="11"/>
  <c r="S358" i="11" s="1"/>
  <c r="P358" i="11"/>
  <c r="Q358" i="11" s="1"/>
  <c r="O358" i="11"/>
  <c r="M358" i="11"/>
  <c r="L358" i="11"/>
  <c r="I358" i="11"/>
  <c r="N358" i="11" s="1"/>
  <c r="F358" i="11"/>
  <c r="T306" i="11"/>
  <c r="R306" i="11"/>
  <c r="S306" i="11" s="1"/>
  <c r="P306" i="11"/>
  <c r="Q306" i="11" s="1"/>
  <c r="O306" i="11"/>
  <c r="M306" i="11"/>
  <c r="L306" i="11"/>
  <c r="I306" i="11"/>
  <c r="N306" i="11" s="1"/>
  <c r="F306" i="11"/>
  <c r="T96" i="11"/>
  <c r="R96" i="11"/>
  <c r="S96" i="11" s="1"/>
  <c r="P96" i="11"/>
  <c r="Q96" i="11" s="1"/>
  <c r="O96" i="11"/>
  <c r="M96" i="11"/>
  <c r="L96" i="11"/>
  <c r="I96" i="11"/>
  <c r="N96" i="11" s="1"/>
  <c r="F96" i="11"/>
  <c r="T39" i="11"/>
  <c r="R39" i="11"/>
  <c r="S39" i="11" s="1"/>
  <c r="P39" i="11"/>
  <c r="Q39" i="11" s="1"/>
  <c r="O39" i="11"/>
  <c r="M39" i="11"/>
  <c r="L39" i="11"/>
  <c r="I39" i="11"/>
  <c r="N39" i="11" s="1"/>
  <c r="F39" i="11"/>
  <c r="T10" i="11"/>
  <c r="R10" i="11"/>
  <c r="S10" i="11" s="1"/>
  <c r="P10" i="11"/>
  <c r="Q10" i="11" s="1"/>
  <c r="M10" i="11"/>
  <c r="L10" i="11"/>
  <c r="I10" i="11"/>
  <c r="N10" i="11" s="1"/>
  <c r="O10" i="11" s="1"/>
  <c r="F10" i="11"/>
  <c r="T318" i="11"/>
  <c r="R318" i="11"/>
  <c r="S318" i="11" s="1"/>
  <c r="P318" i="11"/>
  <c r="Q318" i="11" s="1"/>
  <c r="M318" i="11"/>
  <c r="L318" i="11"/>
  <c r="I318" i="11"/>
  <c r="N318" i="11" s="1"/>
  <c r="O318" i="11" s="1"/>
  <c r="F318" i="11"/>
  <c r="T528" i="11"/>
  <c r="R528" i="11"/>
  <c r="S528" i="11" s="1"/>
  <c r="P528" i="11"/>
  <c r="Q528" i="11" s="1"/>
  <c r="M528" i="11"/>
  <c r="L528" i="11"/>
  <c r="I528" i="11"/>
  <c r="N528" i="11" s="1"/>
  <c r="O528" i="11" s="1"/>
  <c r="F528" i="11"/>
  <c r="T43" i="11"/>
  <c r="R43" i="11"/>
  <c r="S43" i="11" s="1"/>
  <c r="P43" i="11"/>
  <c r="Q43" i="11" s="1"/>
  <c r="O43" i="11"/>
  <c r="M43" i="11"/>
  <c r="L43" i="11"/>
  <c r="I43" i="11"/>
  <c r="N43" i="11" s="1"/>
  <c r="F43" i="11"/>
  <c r="T157" i="11"/>
  <c r="R157" i="11"/>
  <c r="S157" i="11" s="1"/>
  <c r="P157" i="11"/>
  <c r="Q157" i="11" s="1"/>
  <c r="O157" i="11"/>
  <c r="M157" i="11"/>
  <c r="L157" i="11"/>
  <c r="I157" i="11"/>
  <c r="N157" i="11" s="1"/>
  <c r="F157" i="11"/>
  <c r="T134" i="11"/>
  <c r="R134" i="11"/>
  <c r="S134" i="11" s="1"/>
  <c r="P134" i="11"/>
  <c r="Q134" i="11" s="1"/>
  <c r="O134" i="11"/>
  <c r="M134" i="11"/>
  <c r="L134" i="11"/>
  <c r="I134" i="11"/>
  <c r="N134" i="11" s="1"/>
  <c r="F134" i="11"/>
  <c r="T418" i="11"/>
  <c r="R418" i="11"/>
  <c r="S418" i="11" s="1"/>
  <c r="P418" i="11"/>
  <c r="Q418" i="11" s="1"/>
  <c r="O418" i="11"/>
  <c r="M418" i="11"/>
  <c r="L418" i="11"/>
  <c r="I418" i="11"/>
  <c r="N418" i="11" s="1"/>
  <c r="F418" i="11"/>
  <c r="T638" i="11"/>
  <c r="R638" i="11"/>
  <c r="S638" i="11" s="1"/>
  <c r="P638" i="11"/>
  <c r="Q638" i="11" s="1"/>
  <c r="O638" i="11"/>
  <c r="M638" i="11"/>
  <c r="L638" i="11"/>
  <c r="I638" i="11"/>
  <c r="N638" i="11" s="1"/>
  <c r="F638" i="11"/>
  <c r="T116" i="11"/>
  <c r="R116" i="11"/>
  <c r="S116" i="11" s="1"/>
  <c r="P116" i="11"/>
  <c r="Q116" i="11" s="1"/>
  <c r="O116" i="11"/>
  <c r="M116" i="11"/>
  <c r="L116" i="11"/>
  <c r="I116" i="11"/>
  <c r="N116" i="11" s="1"/>
  <c r="F116" i="11"/>
  <c r="T129" i="11"/>
  <c r="R129" i="11"/>
  <c r="S129" i="11" s="1"/>
  <c r="P129" i="11"/>
  <c r="Q129" i="11" s="1"/>
  <c r="M129" i="11"/>
  <c r="L129" i="11"/>
  <c r="I129" i="11"/>
  <c r="N129" i="11" s="1"/>
  <c r="O129" i="11" s="1"/>
  <c r="F129" i="11"/>
  <c r="T629" i="11"/>
  <c r="R629" i="11"/>
  <c r="S629" i="11" s="1"/>
  <c r="P629" i="11"/>
  <c r="Q629" i="11" s="1"/>
  <c r="M629" i="11"/>
  <c r="L629" i="11"/>
  <c r="I629" i="11"/>
  <c r="N629" i="11" s="1"/>
  <c r="O629" i="11" s="1"/>
  <c r="F629" i="11"/>
  <c r="T412" i="11"/>
  <c r="R412" i="11"/>
  <c r="S412" i="11" s="1"/>
  <c r="P412" i="11"/>
  <c r="Q412" i="11" s="1"/>
  <c r="M412" i="11"/>
  <c r="L412" i="11"/>
  <c r="I412" i="11"/>
  <c r="N412" i="11" s="1"/>
  <c r="O412" i="11" s="1"/>
  <c r="F412" i="11"/>
  <c r="T449" i="11"/>
  <c r="R449" i="11"/>
  <c r="S449" i="11" s="1"/>
  <c r="P449" i="11"/>
  <c r="Q449" i="11" s="1"/>
  <c r="M449" i="11"/>
  <c r="L449" i="11"/>
  <c r="I449" i="11"/>
  <c r="N449" i="11" s="1"/>
  <c r="O449" i="11" s="1"/>
  <c r="F449" i="11"/>
  <c r="T148" i="11"/>
  <c r="R148" i="11"/>
  <c r="S148" i="11" s="1"/>
  <c r="P148" i="11"/>
  <c r="Q148" i="11" s="1"/>
  <c r="O148" i="11"/>
  <c r="M148" i="11"/>
  <c r="L148" i="11"/>
  <c r="I148" i="11"/>
  <c r="N148" i="11" s="1"/>
  <c r="F148" i="11"/>
  <c r="T230" i="11"/>
  <c r="R230" i="11"/>
  <c r="S230" i="11" s="1"/>
  <c r="P230" i="11"/>
  <c r="Q230" i="11" s="1"/>
  <c r="M230" i="11"/>
  <c r="L230" i="11"/>
  <c r="I230" i="11"/>
  <c r="N230" i="11" s="1"/>
  <c r="O230" i="11" s="1"/>
  <c r="F230" i="11"/>
  <c r="T599" i="11"/>
  <c r="R599" i="11"/>
  <c r="S599" i="11" s="1"/>
  <c r="P599" i="11"/>
  <c r="Q599" i="11" s="1"/>
  <c r="O599" i="11"/>
  <c r="M599" i="11"/>
  <c r="L599" i="11"/>
  <c r="I599" i="11"/>
  <c r="N599" i="11" s="1"/>
  <c r="F599" i="11"/>
  <c r="T68" i="11"/>
  <c r="R68" i="11"/>
  <c r="S68" i="11" s="1"/>
  <c r="P68" i="11"/>
  <c r="Q68" i="11" s="1"/>
  <c r="M68" i="11"/>
  <c r="L68" i="11"/>
  <c r="I68" i="11"/>
  <c r="N68" i="11" s="1"/>
  <c r="O68" i="11" s="1"/>
  <c r="F68" i="11"/>
  <c r="T255" i="11"/>
  <c r="R255" i="11"/>
  <c r="S255" i="11" s="1"/>
  <c r="P255" i="11"/>
  <c r="Q255" i="11" s="1"/>
  <c r="O255" i="11"/>
  <c r="M255" i="11"/>
  <c r="L255" i="11"/>
  <c r="I255" i="11"/>
  <c r="N255" i="11" s="1"/>
  <c r="F255" i="11"/>
  <c r="T122" i="11"/>
  <c r="R122" i="11"/>
  <c r="S122" i="11" s="1"/>
  <c r="P122" i="11"/>
  <c r="Q122" i="11" s="1"/>
  <c r="O122" i="11"/>
  <c r="M122" i="11"/>
  <c r="L122" i="11"/>
  <c r="I122" i="11"/>
  <c r="N122" i="11" s="1"/>
  <c r="F122" i="11"/>
  <c r="T394" i="11"/>
  <c r="R394" i="11"/>
  <c r="S394" i="11" s="1"/>
  <c r="P394" i="11"/>
  <c r="Q394" i="11" s="1"/>
  <c r="M394" i="11"/>
  <c r="L394" i="11"/>
  <c r="I394" i="11"/>
  <c r="N394" i="11" s="1"/>
  <c r="O394" i="11" s="1"/>
  <c r="F394" i="11"/>
  <c r="T596" i="11"/>
  <c r="R596" i="11"/>
  <c r="S596" i="11" s="1"/>
  <c r="P596" i="11"/>
  <c r="Q596" i="11" s="1"/>
  <c r="M596" i="11"/>
  <c r="L596" i="11"/>
  <c r="I596" i="11"/>
  <c r="N596" i="11" s="1"/>
  <c r="O596" i="11" s="1"/>
  <c r="F596" i="11"/>
  <c r="T62" i="11"/>
  <c r="R62" i="11"/>
  <c r="S62" i="11" s="1"/>
  <c r="P62" i="11"/>
  <c r="Q62" i="11" s="1"/>
  <c r="M62" i="11"/>
  <c r="L62" i="11"/>
  <c r="I62" i="11"/>
  <c r="N62" i="11" s="1"/>
  <c r="O62" i="11" s="1"/>
  <c r="F62" i="11"/>
  <c r="T595" i="11"/>
  <c r="R595" i="11"/>
  <c r="S595" i="11" s="1"/>
  <c r="P595" i="11"/>
  <c r="Q595" i="11" s="1"/>
  <c r="M595" i="11"/>
  <c r="L595" i="11"/>
  <c r="I595" i="11"/>
  <c r="N595" i="11" s="1"/>
  <c r="O595" i="11" s="1"/>
  <c r="F595" i="11"/>
  <c r="T490" i="11"/>
  <c r="R490" i="11"/>
  <c r="S490" i="11" s="1"/>
  <c r="P490" i="11"/>
  <c r="Q490" i="11" s="1"/>
  <c r="M490" i="11"/>
  <c r="L490" i="11"/>
  <c r="I490" i="11"/>
  <c r="N490" i="11" s="1"/>
  <c r="O490" i="11" s="1"/>
  <c r="F490" i="11"/>
  <c r="T187" i="11"/>
  <c r="R187" i="11"/>
  <c r="S187" i="11" s="1"/>
  <c r="P187" i="11"/>
  <c r="Q187" i="11" s="1"/>
  <c r="O187" i="11"/>
  <c r="M187" i="11"/>
  <c r="L187" i="11"/>
  <c r="I187" i="11"/>
  <c r="N187" i="11" s="1"/>
  <c r="F187" i="11"/>
  <c r="T70" i="11"/>
  <c r="R70" i="11"/>
  <c r="S70" i="11" s="1"/>
  <c r="P70" i="11"/>
  <c r="Q70" i="11" s="1"/>
  <c r="M70" i="11"/>
  <c r="L70" i="11"/>
  <c r="I70" i="11"/>
  <c r="N70" i="11" s="1"/>
  <c r="O70" i="11" s="1"/>
  <c r="F70" i="11"/>
  <c r="T636" i="11"/>
  <c r="R636" i="11"/>
  <c r="S636" i="11" s="1"/>
  <c r="P636" i="11"/>
  <c r="Q636" i="11" s="1"/>
  <c r="M636" i="11"/>
  <c r="L636" i="11"/>
  <c r="I636" i="11"/>
  <c r="N636" i="11" s="1"/>
  <c r="O636" i="11" s="1"/>
  <c r="F636" i="11"/>
  <c r="T339" i="11"/>
  <c r="R339" i="11"/>
  <c r="S339" i="11" s="1"/>
  <c r="P339" i="11"/>
  <c r="Q339" i="11" s="1"/>
  <c r="M339" i="11"/>
  <c r="L339" i="11"/>
  <c r="I339" i="11"/>
  <c r="N339" i="11" s="1"/>
  <c r="O339" i="11" s="1"/>
  <c r="F339" i="11"/>
  <c r="T67" i="11"/>
  <c r="R67" i="11"/>
  <c r="S67" i="11" s="1"/>
  <c r="P67" i="11"/>
  <c r="Q67" i="11" s="1"/>
  <c r="O67" i="11"/>
  <c r="M67" i="11"/>
  <c r="L67" i="11"/>
  <c r="I67" i="11"/>
  <c r="N67" i="11" s="1"/>
  <c r="F67" i="11"/>
  <c r="T544" i="11"/>
  <c r="R544" i="11"/>
  <c r="S544" i="11" s="1"/>
  <c r="P544" i="11"/>
  <c r="Q544" i="11" s="1"/>
  <c r="O544" i="11"/>
  <c r="M544" i="11"/>
  <c r="L544" i="11"/>
  <c r="I544" i="11"/>
  <c r="N544" i="11" s="1"/>
  <c r="F544" i="11"/>
  <c r="T542" i="11"/>
  <c r="R542" i="11"/>
  <c r="S542" i="11" s="1"/>
  <c r="P542" i="11"/>
  <c r="Q542" i="11" s="1"/>
  <c r="M542" i="11"/>
  <c r="L542" i="11"/>
  <c r="I542" i="11"/>
  <c r="N542" i="11" s="1"/>
  <c r="O542" i="11" s="1"/>
  <c r="F542" i="11"/>
  <c r="T510" i="11"/>
  <c r="R510" i="11"/>
  <c r="S510" i="11" s="1"/>
  <c r="P510" i="11"/>
  <c r="Q510" i="11" s="1"/>
  <c r="M510" i="11"/>
  <c r="L510" i="11"/>
  <c r="I510" i="11"/>
  <c r="N510" i="11" s="1"/>
  <c r="O510" i="11" s="1"/>
  <c r="F510" i="11"/>
  <c r="T74" i="11"/>
  <c r="R74" i="11"/>
  <c r="S74" i="11" s="1"/>
  <c r="P74" i="11"/>
  <c r="Q74" i="11" s="1"/>
  <c r="O74" i="11"/>
  <c r="M74" i="11"/>
  <c r="L74" i="11"/>
  <c r="I74" i="11"/>
  <c r="N74" i="11" s="1"/>
  <c r="F74" i="11"/>
  <c r="T298" i="11"/>
  <c r="R298" i="11"/>
  <c r="S298" i="11" s="1"/>
  <c r="P298" i="11"/>
  <c r="Q298" i="11" s="1"/>
  <c r="O298" i="11"/>
  <c r="M298" i="11"/>
  <c r="L298" i="11"/>
  <c r="I298" i="11"/>
  <c r="N298" i="11" s="1"/>
  <c r="F298" i="11"/>
  <c r="T373" i="11"/>
  <c r="R373" i="11"/>
  <c r="S373" i="11" s="1"/>
  <c r="P373" i="11"/>
  <c r="Q373" i="11" s="1"/>
  <c r="O373" i="11"/>
  <c r="M373" i="11"/>
  <c r="L373" i="11"/>
  <c r="I373" i="11"/>
  <c r="N373" i="11" s="1"/>
  <c r="F373" i="11"/>
  <c r="T240" i="11"/>
  <c r="R240" i="11"/>
  <c r="S240" i="11" s="1"/>
  <c r="P240" i="11"/>
  <c r="Q240" i="11" s="1"/>
  <c r="O240" i="11"/>
  <c r="M240" i="11"/>
  <c r="L240" i="11"/>
  <c r="I240" i="11"/>
  <c r="N240" i="11" s="1"/>
  <c r="F240" i="11"/>
  <c r="T442" i="11"/>
  <c r="R442" i="11"/>
  <c r="S442" i="11" s="1"/>
  <c r="P442" i="11"/>
  <c r="Q442" i="11" s="1"/>
  <c r="O442" i="11"/>
  <c r="M442" i="11"/>
  <c r="L442" i="11"/>
  <c r="I442" i="11"/>
  <c r="N442" i="11" s="1"/>
  <c r="F442" i="11"/>
  <c r="T242" i="11"/>
  <c r="R242" i="11"/>
  <c r="S242" i="11" s="1"/>
  <c r="P242" i="11"/>
  <c r="Q242" i="11" s="1"/>
  <c r="M242" i="11"/>
  <c r="L242" i="11"/>
  <c r="I242" i="11"/>
  <c r="N242" i="11" s="1"/>
  <c r="O242" i="11" s="1"/>
  <c r="F242" i="11"/>
  <c r="T273" i="11"/>
  <c r="R273" i="11"/>
  <c r="S273" i="11" s="1"/>
  <c r="P273" i="11"/>
  <c r="Q273" i="11" s="1"/>
  <c r="M273" i="11"/>
  <c r="L273" i="11"/>
  <c r="I273" i="11"/>
  <c r="N273" i="11" s="1"/>
  <c r="O273" i="11" s="1"/>
  <c r="F273" i="11"/>
  <c r="T566" i="11"/>
  <c r="R566" i="11"/>
  <c r="S566" i="11" s="1"/>
  <c r="P566" i="11"/>
  <c r="Q566" i="11" s="1"/>
  <c r="O566" i="11"/>
  <c r="M566" i="11"/>
  <c r="L566" i="11"/>
  <c r="I566" i="11"/>
  <c r="N566" i="11" s="1"/>
  <c r="F566" i="11"/>
  <c r="T146" i="11"/>
  <c r="R146" i="11"/>
  <c r="S146" i="11" s="1"/>
  <c r="P146" i="11"/>
  <c r="Q146" i="11" s="1"/>
  <c r="M146" i="11"/>
  <c r="L146" i="11"/>
  <c r="I146" i="11"/>
  <c r="N146" i="11" s="1"/>
  <c r="O146" i="11" s="1"/>
  <c r="F146" i="11"/>
  <c r="T220" i="11"/>
  <c r="R220" i="11"/>
  <c r="S220" i="11" s="1"/>
  <c r="P220" i="11"/>
  <c r="Q220" i="11" s="1"/>
  <c r="M220" i="11"/>
  <c r="L220" i="11"/>
  <c r="I220" i="11"/>
  <c r="N220" i="11" s="1"/>
  <c r="O220" i="11" s="1"/>
  <c r="F220" i="11"/>
  <c r="T175" i="11"/>
  <c r="R175" i="11"/>
  <c r="S175" i="11" s="1"/>
  <c r="P175" i="11"/>
  <c r="Q175" i="11" s="1"/>
  <c r="M175" i="11"/>
  <c r="L175" i="11"/>
  <c r="I175" i="11"/>
  <c r="N175" i="11" s="1"/>
  <c r="O175" i="11" s="1"/>
  <c r="F175" i="11"/>
  <c r="T414" i="11"/>
  <c r="R414" i="11"/>
  <c r="S414" i="11" s="1"/>
  <c r="P414" i="11"/>
  <c r="Q414" i="11" s="1"/>
  <c r="M414" i="11"/>
  <c r="L414" i="11"/>
  <c r="I414" i="11"/>
  <c r="N414" i="11" s="1"/>
  <c r="O414" i="11" s="1"/>
  <c r="F414" i="11"/>
  <c r="T419" i="11"/>
  <c r="R419" i="11"/>
  <c r="S419" i="11" s="1"/>
  <c r="P419" i="11"/>
  <c r="Q419" i="11" s="1"/>
  <c r="O419" i="11"/>
  <c r="M419" i="11"/>
  <c r="L419" i="11"/>
  <c r="I419" i="11"/>
  <c r="N419" i="11" s="1"/>
  <c r="F419" i="11"/>
  <c r="T604" i="11"/>
  <c r="R604" i="11"/>
  <c r="S604" i="11" s="1"/>
  <c r="P604" i="11"/>
  <c r="Q604" i="11" s="1"/>
  <c r="M604" i="11"/>
  <c r="L604" i="11"/>
  <c r="I604" i="11"/>
  <c r="N604" i="11" s="1"/>
  <c r="O604" i="11" s="1"/>
  <c r="F604" i="11"/>
  <c r="T432" i="11"/>
  <c r="R432" i="11"/>
  <c r="S432" i="11" s="1"/>
  <c r="P432" i="11"/>
  <c r="Q432" i="11" s="1"/>
  <c r="M432" i="11"/>
  <c r="L432" i="11"/>
  <c r="I432" i="11"/>
  <c r="N432" i="11" s="1"/>
  <c r="O432" i="11" s="1"/>
  <c r="F432" i="11"/>
  <c r="T293" i="11"/>
  <c r="R293" i="11"/>
  <c r="S293" i="11" s="1"/>
  <c r="P293" i="11"/>
  <c r="Q293" i="11" s="1"/>
  <c r="M293" i="11"/>
  <c r="L293" i="11"/>
  <c r="I293" i="11"/>
  <c r="N293" i="11" s="1"/>
  <c r="O293" i="11" s="1"/>
  <c r="F293" i="11"/>
  <c r="T622" i="11"/>
  <c r="R622" i="11"/>
  <c r="S622" i="11" s="1"/>
  <c r="P622" i="11"/>
  <c r="Q622" i="11" s="1"/>
  <c r="O622" i="11"/>
  <c r="M622" i="11"/>
  <c r="L622" i="11"/>
  <c r="I622" i="11"/>
  <c r="N622" i="11" s="1"/>
  <c r="F622" i="11"/>
  <c r="T125" i="11"/>
  <c r="R125" i="11"/>
  <c r="S125" i="11" s="1"/>
  <c r="P125" i="11"/>
  <c r="Q125" i="11" s="1"/>
  <c r="O125" i="11"/>
  <c r="M125" i="11"/>
  <c r="L125" i="11"/>
  <c r="I125" i="11"/>
  <c r="N125" i="11" s="1"/>
  <c r="F125" i="11"/>
  <c r="T5" i="11"/>
  <c r="R5" i="11"/>
  <c r="S5" i="11" s="1"/>
  <c r="P5" i="11"/>
  <c r="Q5" i="11" s="1"/>
  <c r="O5" i="11"/>
  <c r="M5" i="11"/>
  <c r="L5" i="11"/>
  <c r="I5" i="11"/>
  <c r="N5" i="11" s="1"/>
  <c r="F5" i="11"/>
  <c r="T541" i="11"/>
  <c r="R541" i="11"/>
  <c r="S541" i="11" s="1"/>
  <c r="P541" i="11"/>
  <c r="Q541" i="11" s="1"/>
  <c r="M541" i="11"/>
  <c r="L541" i="11"/>
  <c r="I541" i="11"/>
  <c r="N541" i="11" s="1"/>
  <c r="O541" i="11" s="1"/>
  <c r="F541" i="11"/>
  <c r="T271" i="11"/>
  <c r="R271" i="11"/>
  <c r="S271" i="11" s="1"/>
  <c r="P271" i="11"/>
  <c r="Q271" i="11" s="1"/>
  <c r="O271" i="11"/>
  <c r="M271" i="11"/>
  <c r="L271" i="11"/>
  <c r="I271" i="11"/>
  <c r="N271" i="11" s="1"/>
  <c r="F271" i="11"/>
  <c r="T277" i="11"/>
  <c r="R277" i="11"/>
  <c r="S277" i="11" s="1"/>
  <c r="P277" i="11"/>
  <c r="Q277" i="11" s="1"/>
  <c r="M277" i="11"/>
  <c r="L277" i="11"/>
  <c r="I277" i="11"/>
  <c r="N277" i="11" s="1"/>
  <c r="O277" i="11" s="1"/>
  <c r="F277" i="11"/>
  <c r="T577" i="11"/>
  <c r="R577" i="11"/>
  <c r="S577" i="11" s="1"/>
  <c r="P577" i="11"/>
  <c r="Q577" i="11" s="1"/>
  <c r="O577" i="11"/>
  <c r="M577" i="11"/>
  <c r="L577" i="11"/>
  <c r="I577" i="11"/>
  <c r="N577" i="11" s="1"/>
  <c r="F577" i="11"/>
  <c r="T320" i="11"/>
  <c r="R320" i="11"/>
  <c r="S320" i="11" s="1"/>
  <c r="P320" i="11"/>
  <c r="Q320" i="11" s="1"/>
  <c r="M320" i="11"/>
  <c r="L320" i="11"/>
  <c r="I320" i="11"/>
  <c r="N320" i="11" s="1"/>
  <c r="O320" i="11" s="1"/>
  <c r="F320" i="11"/>
  <c r="T13" i="11"/>
  <c r="R13" i="11"/>
  <c r="S13" i="11" s="1"/>
  <c r="P13" i="11"/>
  <c r="Q13" i="11" s="1"/>
  <c r="O13" i="11"/>
  <c r="M13" i="11"/>
  <c r="L13" i="11"/>
  <c r="I13" i="11"/>
  <c r="N13" i="11" s="1"/>
  <c r="F13" i="11"/>
  <c r="T395" i="11"/>
  <c r="R395" i="11"/>
  <c r="S395" i="11" s="1"/>
  <c r="P395" i="11"/>
  <c r="Q395" i="11" s="1"/>
  <c r="M395" i="11"/>
  <c r="L395" i="11"/>
  <c r="I395" i="11"/>
  <c r="N395" i="11" s="1"/>
  <c r="O395" i="11" s="1"/>
  <c r="F395" i="11"/>
  <c r="T228" i="11"/>
  <c r="R228" i="11"/>
  <c r="S228" i="11" s="1"/>
  <c r="P228" i="11"/>
  <c r="Q228" i="11" s="1"/>
  <c r="M228" i="11"/>
  <c r="L228" i="11"/>
  <c r="I228" i="11"/>
  <c r="N228" i="11" s="1"/>
  <c r="O228" i="11" s="1"/>
  <c r="F228" i="11"/>
  <c r="T628" i="11"/>
  <c r="R628" i="11"/>
  <c r="S628" i="11" s="1"/>
  <c r="P628" i="11"/>
  <c r="Q628" i="11" s="1"/>
  <c r="O628" i="11"/>
  <c r="M628" i="11"/>
  <c r="L628" i="11"/>
  <c r="I628" i="11"/>
  <c r="N628" i="11" s="1"/>
  <c r="F628" i="11"/>
  <c r="T372" i="11"/>
  <c r="R372" i="11"/>
  <c r="S372" i="11" s="1"/>
  <c r="P372" i="11"/>
  <c r="Q372" i="11" s="1"/>
  <c r="M372" i="11"/>
  <c r="L372" i="11"/>
  <c r="I372" i="11"/>
  <c r="N372" i="11" s="1"/>
  <c r="O372" i="11" s="1"/>
  <c r="F372" i="11"/>
  <c r="T366" i="11"/>
  <c r="R366" i="11"/>
  <c r="S366" i="11" s="1"/>
  <c r="P366" i="11"/>
  <c r="Q366" i="11" s="1"/>
  <c r="M366" i="11"/>
  <c r="L366" i="11"/>
  <c r="I366" i="11"/>
  <c r="N366" i="11" s="1"/>
  <c r="O366" i="11" s="1"/>
  <c r="F366" i="11"/>
  <c r="T401" i="11"/>
  <c r="R401" i="11"/>
  <c r="S401" i="11" s="1"/>
  <c r="P401" i="11"/>
  <c r="Q401" i="11" s="1"/>
  <c r="O401" i="11"/>
  <c r="M401" i="11"/>
  <c r="L401" i="11"/>
  <c r="I401" i="11"/>
  <c r="N401" i="11" s="1"/>
  <c r="F401" i="11"/>
  <c r="T9" i="11"/>
  <c r="R9" i="11"/>
  <c r="S9" i="11" s="1"/>
  <c r="P9" i="11"/>
  <c r="Q9" i="11" s="1"/>
  <c r="O9" i="11"/>
  <c r="M9" i="11"/>
  <c r="L9" i="11"/>
  <c r="I9" i="11"/>
  <c r="N9" i="11" s="1"/>
  <c r="F9" i="11"/>
  <c r="T454" i="11"/>
  <c r="R454" i="11"/>
  <c r="S454" i="11" s="1"/>
  <c r="P454" i="11"/>
  <c r="Q454" i="11" s="1"/>
  <c r="M454" i="11"/>
  <c r="L454" i="11"/>
  <c r="I454" i="11"/>
  <c r="N454" i="11" s="1"/>
  <c r="O454" i="11" s="1"/>
  <c r="F454" i="11"/>
  <c r="T238" i="11"/>
  <c r="R238" i="11"/>
  <c r="S238" i="11" s="1"/>
  <c r="P238" i="11"/>
  <c r="Q238" i="11" s="1"/>
  <c r="M238" i="11"/>
  <c r="L238" i="11"/>
  <c r="I238" i="11"/>
  <c r="N238" i="11" s="1"/>
  <c r="O238" i="11" s="1"/>
  <c r="F238" i="11"/>
  <c r="T363" i="11"/>
  <c r="R363" i="11"/>
  <c r="S363" i="11" s="1"/>
  <c r="P363" i="11"/>
  <c r="Q363" i="11" s="1"/>
  <c r="O363" i="11"/>
  <c r="M363" i="11"/>
  <c r="L363" i="11"/>
  <c r="I363" i="11"/>
  <c r="N363" i="11" s="1"/>
  <c r="F363" i="11"/>
  <c r="T168" i="11"/>
  <c r="R168" i="11"/>
  <c r="S168" i="11" s="1"/>
  <c r="P168" i="11"/>
  <c r="Q168" i="11" s="1"/>
  <c r="M168" i="11"/>
  <c r="L168" i="11"/>
  <c r="I168" i="11"/>
  <c r="N168" i="11" s="1"/>
  <c r="O168" i="11" s="1"/>
  <c r="F168" i="11"/>
  <c r="T215" i="11"/>
  <c r="R215" i="11"/>
  <c r="S215" i="11" s="1"/>
  <c r="P215" i="11"/>
  <c r="Q215" i="11" s="1"/>
  <c r="M215" i="11"/>
  <c r="L215" i="11"/>
  <c r="I215" i="11"/>
  <c r="N215" i="11" s="1"/>
  <c r="O215" i="11" s="1"/>
  <c r="F215" i="11"/>
  <c r="T499" i="11"/>
  <c r="R499" i="11"/>
  <c r="S499" i="11" s="1"/>
  <c r="P499" i="11"/>
  <c r="Q499" i="11" s="1"/>
  <c r="M499" i="11"/>
  <c r="L499" i="11"/>
  <c r="I499" i="11"/>
  <c r="N499" i="11" s="1"/>
  <c r="O499" i="11" s="1"/>
  <c r="F499" i="11"/>
  <c r="T641" i="11"/>
  <c r="R641" i="11"/>
  <c r="S641" i="11" s="1"/>
  <c r="P641" i="11"/>
  <c r="Q641" i="11" s="1"/>
  <c r="O641" i="11"/>
  <c r="M641" i="11"/>
  <c r="L641" i="11"/>
  <c r="I641" i="11"/>
  <c r="N641" i="11" s="1"/>
  <c r="F641" i="11"/>
  <c r="T415" i="11"/>
  <c r="R415" i="11"/>
  <c r="S415" i="11" s="1"/>
  <c r="P415" i="11"/>
  <c r="Q415" i="11" s="1"/>
  <c r="M415" i="11"/>
  <c r="L415" i="11"/>
  <c r="I415" i="11"/>
  <c r="N415" i="11" s="1"/>
  <c r="O415" i="11" s="1"/>
  <c r="F415" i="11"/>
  <c r="T516" i="11"/>
  <c r="R516" i="11"/>
  <c r="S516" i="11" s="1"/>
  <c r="P516" i="11"/>
  <c r="Q516" i="11" s="1"/>
  <c r="M516" i="11"/>
  <c r="L516" i="11"/>
  <c r="I516" i="11"/>
  <c r="N516" i="11" s="1"/>
  <c r="O516" i="11" s="1"/>
  <c r="F516" i="11"/>
  <c r="T391" i="11"/>
  <c r="R391" i="11"/>
  <c r="S391" i="11" s="1"/>
  <c r="P391" i="11"/>
  <c r="Q391" i="11" s="1"/>
  <c r="O391" i="11"/>
  <c r="M391" i="11"/>
  <c r="L391" i="11"/>
  <c r="I391" i="11"/>
  <c r="N391" i="11" s="1"/>
  <c r="F391" i="11"/>
  <c r="T430" i="11"/>
  <c r="R430" i="11"/>
  <c r="S430" i="11" s="1"/>
  <c r="P430" i="11"/>
  <c r="Q430" i="11" s="1"/>
  <c r="M430" i="11"/>
  <c r="L430" i="11"/>
  <c r="I430" i="11"/>
  <c r="N430" i="11" s="1"/>
  <c r="O430" i="11" s="1"/>
  <c r="F430" i="11"/>
  <c r="T362" i="11"/>
  <c r="R362" i="11"/>
  <c r="S362" i="11" s="1"/>
  <c r="P362" i="11"/>
  <c r="Q362" i="11" s="1"/>
  <c r="M362" i="11"/>
  <c r="L362" i="11"/>
  <c r="I362" i="11"/>
  <c r="N362" i="11" s="1"/>
  <c r="O362" i="11" s="1"/>
  <c r="F362" i="11"/>
  <c r="T608" i="11"/>
  <c r="R608" i="11"/>
  <c r="S608" i="11" s="1"/>
  <c r="P608" i="11"/>
  <c r="Q608" i="11" s="1"/>
  <c r="M608" i="11"/>
  <c r="L608" i="11"/>
  <c r="I608" i="11"/>
  <c r="N608" i="11" s="1"/>
  <c r="O608" i="11" s="1"/>
  <c r="F608" i="11"/>
  <c r="T416" i="11"/>
  <c r="R416" i="11"/>
  <c r="S416" i="11" s="1"/>
  <c r="P416" i="11"/>
  <c r="Q416" i="11" s="1"/>
  <c r="M416" i="11"/>
  <c r="L416" i="11"/>
  <c r="I416" i="11"/>
  <c r="N416" i="11" s="1"/>
  <c r="O416" i="11" s="1"/>
  <c r="F416" i="11"/>
  <c r="T247" i="11"/>
  <c r="R247" i="11"/>
  <c r="S247" i="11" s="1"/>
  <c r="P247" i="11"/>
  <c r="Q247" i="11" s="1"/>
  <c r="M247" i="11"/>
  <c r="L247" i="11"/>
  <c r="I247" i="11"/>
  <c r="N247" i="11" s="1"/>
  <c r="O247" i="11" s="1"/>
  <c r="F247" i="11"/>
  <c r="T640" i="11"/>
  <c r="R640" i="11"/>
  <c r="S640" i="11" s="1"/>
  <c r="P640" i="11"/>
  <c r="Q640" i="11" s="1"/>
  <c r="M640" i="11"/>
  <c r="L640" i="11"/>
  <c r="I640" i="11"/>
  <c r="N640" i="11" s="1"/>
  <c r="O640" i="11" s="1"/>
  <c r="F640" i="11"/>
  <c r="T60" i="11"/>
  <c r="R60" i="11"/>
  <c r="S60" i="11" s="1"/>
  <c r="P60" i="11"/>
  <c r="Q60" i="11" s="1"/>
  <c r="M60" i="11"/>
  <c r="L60" i="11"/>
  <c r="I60" i="11"/>
  <c r="N60" i="11" s="1"/>
  <c r="O60" i="11" s="1"/>
  <c r="F60" i="11"/>
  <c r="T3" i="11"/>
  <c r="R3" i="11"/>
  <c r="S3" i="11" s="1"/>
  <c r="P3" i="11"/>
  <c r="Q3" i="11" s="1"/>
  <c r="M3" i="11"/>
  <c r="L3" i="11"/>
  <c r="I3" i="11"/>
  <c r="N3" i="11" s="1"/>
  <c r="O3" i="11" s="1"/>
  <c r="F3" i="11"/>
  <c r="T360" i="11"/>
  <c r="R360" i="11"/>
  <c r="S360" i="11" s="1"/>
  <c r="P360" i="11"/>
  <c r="Q360" i="11" s="1"/>
  <c r="M360" i="11"/>
  <c r="L360" i="11"/>
  <c r="I360" i="11"/>
  <c r="N360" i="11" s="1"/>
  <c r="O360" i="11" s="1"/>
  <c r="F360" i="11"/>
  <c r="T131" i="11"/>
  <c r="R131" i="11"/>
  <c r="S131" i="11" s="1"/>
  <c r="P131" i="11"/>
  <c r="Q131" i="11" s="1"/>
  <c r="O131" i="11"/>
  <c r="M131" i="11"/>
  <c r="L131" i="11"/>
  <c r="I131" i="11"/>
  <c r="N131" i="11" s="1"/>
  <c r="F131" i="11"/>
  <c r="T330" i="11"/>
  <c r="R330" i="11"/>
  <c r="S330" i="11" s="1"/>
  <c r="P330" i="11"/>
  <c r="Q330" i="11" s="1"/>
  <c r="M330" i="11"/>
  <c r="L330" i="11"/>
  <c r="I330" i="11"/>
  <c r="N330" i="11" s="1"/>
  <c r="O330" i="11" s="1"/>
  <c r="F330" i="11"/>
  <c r="T270" i="11"/>
  <c r="R270" i="11"/>
  <c r="S270" i="11" s="1"/>
  <c r="P270" i="11"/>
  <c r="Q270" i="11" s="1"/>
  <c r="M270" i="11"/>
  <c r="L270" i="11"/>
  <c r="I270" i="11"/>
  <c r="N270" i="11" s="1"/>
  <c r="O270" i="11" s="1"/>
  <c r="F270" i="11"/>
  <c r="T468" i="11"/>
  <c r="R468" i="11"/>
  <c r="S468" i="11" s="1"/>
  <c r="P468" i="11"/>
  <c r="Q468" i="11" s="1"/>
  <c r="M468" i="11"/>
  <c r="L468" i="11"/>
  <c r="I468" i="11"/>
  <c r="N468" i="11" s="1"/>
  <c r="O468" i="11" s="1"/>
  <c r="F468" i="11"/>
  <c r="T503" i="11"/>
  <c r="R503" i="11"/>
  <c r="S503" i="11" s="1"/>
  <c r="P503" i="11"/>
  <c r="Q503" i="11" s="1"/>
  <c r="M503" i="11"/>
  <c r="L503" i="11"/>
  <c r="I503" i="11"/>
  <c r="N503" i="11" s="1"/>
  <c r="O503" i="11" s="1"/>
  <c r="F503" i="11"/>
  <c r="T179" i="11"/>
  <c r="R179" i="11"/>
  <c r="S179" i="11" s="1"/>
  <c r="P179" i="11"/>
  <c r="Q179" i="11" s="1"/>
  <c r="M179" i="11"/>
  <c r="L179" i="11"/>
  <c r="I179" i="11"/>
  <c r="N179" i="11" s="1"/>
  <c r="O179" i="11" s="1"/>
  <c r="F179" i="11"/>
  <c r="T594" i="11"/>
  <c r="R594" i="11"/>
  <c r="S594" i="11" s="1"/>
  <c r="P594" i="11"/>
  <c r="Q594" i="11" s="1"/>
  <c r="M594" i="11"/>
  <c r="L594" i="11"/>
  <c r="I594" i="11"/>
  <c r="N594" i="11" s="1"/>
  <c r="O594" i="11" s="1"/>
  <c r="F594" i="11"/>
  <c r="T439" i="11"/>
  <c r="R439" i="11"/>
  <c r="S439" i="11" s="1"/>
  <c r="P439" i="11"/>
  <c r="Q439" i="11" s="1"/>
  <c r="O439" i="11"/>
  <c r="M439" i="11"/>
  <c r="L439" i="11"/>
  <c r="I439" i="11"/>
  <c r="N439" i="11" s="1"/>
  <c r="F439" i="11"/>
  <c r="T390" i="11"/>
  <c r="R390" i="11"/>
  <c r="S390" i="11" s="1"/>
  <c r="P390" i="11"/>
  <c r="Q390" i="11" s="1"/>
  <c r="O390" i="11"/>
  <c r="M390" i="11"/>
  <c r="L390" i="11"/>
  <c r="I390" i="11"/>
  <c r="N390" i="11" s="1"/>
  <c r="F390" i="11"/>
  <c r="T627" i="11"/>
  <c r="R627" i="11"/>
  <c r="S627" i="11" s="1"/>
  <c r="P627" i="11"/>
  <c r="Q627" i="11" s="1"/>
  <c r="O627" i="11"/>
  <c r="M627" i="11"/>
  <c r="L627" i="11"/>
  <c r="I627" i="11"/>
  <c r="N627" i="11" s="1"/>
  <c r="F627" i="11"/>
  <c r="T546" i="11"/>
  <c r="R546" i="11"/>
  <c r="S546" i="11" s="1"/>
  <c r="P546" i="11"/>
  <c r="Q546" i="11" s="1"/>
  <c r="O546" i="11"/>
  <c r="M546" i="11"/>
  <c r="L546" i="11"/>
  <c r="I546" i="11"/>
  <c r="N546" i="11" s="1"/>
  <c r="F546" i="11"/>
  <c r="T408" i="11"/>
  <c r="R408" i="11"/>
  <c r="S408" i="11" s="1"/>
  <c r="P408" i="11"/>
  <c r="Q408" i="11" s="1"/>
  <c r="O408" i="11"/>
  <c r="M408" i="11"/>
  <c r="L408" i="11"/>
  <c r="I408" i="11"/>
  <c r="N408" i="11" s="1"/>
  <c r="F408" i="11"/>
  <c r="T95" i="11"/>
  <c r="R95" i="11"/>
  <c r="S95" i="11" s="1"/>
  <c r="P95" i="11"/>
  <c r="Q95" i="11" s="1"/>
  <c r="M95" i="11"/>
  <c r="L95" i="11"/>
  <c r="I95" i="11"/>
  <c r="N95" i="11" s="1"/>
  <c r="O95" i="11" s="1"/>
  <c r="F95" i="11"/>
  <c r="T296" i="11"/>
  <c r="R296" i="11"/>
  <c r="S296" i="11" s="1"/>
  <c r="P296" i="11"/>
  <c r="Q296" i="11" s="1"/>
  <c r="O296" i="11"/>
  <c r="M296" i="11"/>
  <c r="L296" i="11"/>
  <c r="I296" i="11"/>
  <c r="N296" i="11" s="1"/>
  <c r="F296" i="11"/>
  <c r="T162" i="11"/>
  <c r="R162" i="11"/>
  <c r="S162" i="11" s="1"/>
  <c r="P162" i="11"/>
  <c r="Q162" i="11" s="1"/>
  <c r="O162" i="11"/>
  <c r="M162" i="11"/>
  <c r="L162" i="11"/>
  <c r="I162" i="11"/>
  <c r="N162" i="11" s="1"/>
  <c r="F162" i="11"/>
  <c r="T377" i="11"/>
  <c r="R377" i="11"/>
  <c r="S377" i="11" s="1"/>
  <c r="P377" i="11"/>
  <c r="Q377" i="11" s="1"/>
  <c r="M377" i="11"/>
  <c r="L377" i="11"/>
  <c r="I377" i="11"/>
  <c r="N377" i="11" s="1"/>
  <c r="O377" i="11" s="1"/>
  <c r="F377" i="11"/>
  <c r="T231" i="11"/>
  <c r="R231" i="11"/>
  <c r="S231" i="11" s="1"/>
  <c r="P231" i="11"/>
  <c r="Q231" i="11" s="1"/>
  <c r="M231" i="11"/>
  <c r="L231" i="11"/>
  <c r="I231" i="11"/>
  <c r="N231" i="11" s="1"/>
  <c r="O231" i="11" s="1"/>
  <c r="F231" i="11"/>
  <c r="T410" i="11"/>
  <c r="R410" i="11"/>
  <c r="S410" i="11" s="1"/>
  <c r="P410" i="11"/>
  <c r="Q410" i="11" s="1"/>
  <c r="O410" i="11"/>
  <c r="M410" i="11"/>
  <c r="L410" i="11"/>
  <c r="I410" i="11"/>
  <c r="N410" i="11" s="1"/>
  <c r="F410" i="11"/>
  <c r="T61" i="11"/>
  <c r="R61" i="11"/>
  <c r="S61" i="11" s="1"/>
  <c r="P61" i="11"/>
  <c r="Q61" i="11" s="1"/>
  <c r="M61" i="11"/>
  <c r="L61" i="11"/>
  <c r="I61" i="11"/>
  <c r="N61" i="11" s="1"/>
  <c r="O61" i="11" s="1"/>
  <c r="F61" i="11"/>
  <c r="T569" i="11"/>
  <c r="R569" i="11"/>
  <c r="S569" i="11" s="1"/>
  <c r="P569" i="11"/>
  <c r="Q569" i="11" s="1"/>
  <c r="M569" i="11"/>
  <c r="L569" i="11"/>
  <c r="I569" i="11"/>
  <c r="N569" i="11" s="1"/>
  <c r="O569" i="11" s="1"/>
  <c r="F569" i="11"/>
  <c r="T152" i="11"/>
  <c r="R152" i="11"/>
  <c r="S152" i="11" s="1"/>
  <c r="P152" i="11"/>
  <c r="Q152" i="11" s="1"/>
  <c r="M152" i="11"/>
  <c r="L152" i="11"/>
  <c r="I152" i="11"/>
  <c r="N152" i="11" s="1"/>
  <c r="O152" i="11" s="1"/>
  <c r="F152" i="11"/>
  <c r="T159" i="11"/>
  <c r="R159" i="11"/>
  <c r="S159" i="11" s="1"/>
  <c r="P159" i="11"/>
  <c r="Q159" i="11" s="1"/>
  <c r="M159" i="11"/>
  <c r="L159" i="11"/>
  <c r="I159" i="11"/>
  <c r="N159" i="11" s="1"/>
  <c r="O159" i="11" s="1"/>
  <c r="F159" i="11"/>
  <c r="T647" i="11"/>
  <c r="R647" i="11"/>
  <c r="S647" i="11" s="1"/>
  <c r="P647" i="11"/>
  <c r="Q647" i="11" s="1"/>
  <c r="O647" i="11"/>
  <c r="M647" i="11"/>
  <c r="L647" i="11"/>
  <c r="I647" i="11"/>
  <c r="N647" i="11" s="1"/>
  <c r="F647" i="11"/>
  <c r="T155" i="11"/>
  <c r="R155" i="11"/>
  <c r="S155" i="11" s="1"/>
  <c r="P155" i="11"/>
  <c r="Q155" i="11" s="1"/>
  <c r="O155" i="11"/>
  <c r="M155" i="11"/>
  <c r="L155" i="11"/>
  <c r="I155" i="11"/>
  <c r="N155" i="11" s="1"/>
  <c r="F155" i="11"/>
  <c r="T166" i="11"/>
  <c r="R166" i="11"/>
  <c r="S166" i="11" s="1"/>
  <c r="P166" i="11"/>
  <c r="Q166" i="11" s="1"/>
  <c r="M166" i="11"/>
  <c r="L166" i="11"/>
  <c r="I166" i="11"/>
  <c r="N166" i="11" s="1"/>
  <c r="O166" i="11" s="1"/>
  <c r="F166" i="11"/>
  <c r="T380" i="11"/>
  <c r="R380" i="11"/>
  <c r="S380" i="11" s="1"/>
  <c r="P380" i="11"/>
  <c r="Q380" i="11" s="1"/>
  <c r="O380" i="11"/>
  <c r="M380" i="11"/>
  <c r="L380" i="11"/>
  <c r="I380" i="11"/>
  <c r="N380" i="11" s="1"/>
  <c r="F380" i="11"/>
  <c r="T563" i="11"/>
  <c r="R563" i="11"/>
  <c r="S563" i="11" s="1"/>
  <c r="P563" i="11"/>
  <c r="Q563" i="11" s="1"/>
  <c r="O563" i="11"/>
  <c r="M563" i="11"/>
  <c r="L563" i="11"/>
  <c r="I563" i="11"/>
  <c r="N563" i="11" s="1"/>
  <c r="F563" i="11"/>
  <c r="T225" i="11"/>
  <c r="R225" i="11"/>
  <c r="S225" i="11" s="1"/>
  <c r="P225" i="11"/>
  <c r="Q225" i="11" s="1"/>
  <c r="M225" i="11"/>
  <c r="L225" i="11"/>
  <c r="I225" i="11"/>
  <c r="N225" i="11" s="1"/>
  <c r="O225" i="11" s="1"/>
  <c r="F225" i="11"/>
  <c r="T224" i="11"/>
  <c r="R224" i="11"/>
  <c r="S224" i="11" s="1"/>
  <c r="P224" i="11"/>
  <c r="Q224" i="11" s="1"/>
  <c r="O224" i="11"/>
  <c r="M224" i="11"/>
  <c r="L224" i="11"/>
  <c r="I224" i="11"/>
  <c r="N224" i="11" s="1"/>
  <c r="F224" i="11"/>
  <c r="T587" i="11"/>
  <c r="R587" i="11"/>
  <c r="S587" i="11" s="1"/>
  <c r="P587" i="11"/>
  <c r="Q587" i="11" s="1"/>
  <c r="O587" i="11"/>
  <c r="M587" i="11"/>
  <c r="L587" i="11"/>
  <c r="I587" i="11"/>
  <c r="N587" i="11" s="1"/>
  <c r="F587" i="11"/>
  <c r="T533" i="11"/>
  <c r="R533" i="11"/>
  <c r="S533" i="11" s="1"/>
  <c r="P533" i="11"/>
  <c r="Q533" i="11" s="1"/>
  <c r="M533" i="11"/>
  <c r="L533" i="11"/>
  <c r="I533" i="11"/>
  <c r="N533" i="11" s="1"/>
  <c r="O533" i="11" s="1"/>
  <c r="F533" i="11"/>
  <c r="T466" i="11"/>
  <c r="R466" i="11"/>
  <c r="S466" i="11" s="1"/>
  <c r="P466" i="11"/>
  <c r="Q466" i="11" s="1"/>
  <c r="M466" i="11"/>
  <c r="L466" i="11"/>
  <c r="I466" i="11"/>
  <c r="N466" i="11" s="1"/>
  <c r="O466" i="11" s="1"/>
  <c r="F466" i="11"/>
  <c r="T345" i="11"/>
  <c r="R345" i="11"/>
  <c r="S345" i="11" s="1"/>
  <c r="P345" i="11"/>
  <c r="Q345" i="11" s="1"/>
  <c r="M345" i="11"/>
  <c r="L345" i="11"/>
  <c r="I345" i="11"/>
  <c r="N345" i="11" s="1"/>
  <c r="O345" i="11" s="1"/>
  <c r="F345" i="11"/>
  <c r="T585" i="11"/>
  <c r="R585" i="11"/>
  <c r="S585" i="11" s="1"/>
  <c r="P585" i="11"/>
  <c r="Q585" i="11" s="1"/>
  <c r="O585" i="11"/>
  <c r="M585" i="11"/>
  <c r="L585" i="11"/>
  <c r="I585" i="11"/>
  <c r="N585" i="11" s="1"/>
  <c r="F585" i="11"/>
  <c r="T31" i="11"/>
  <c r="R31" i="11"/>
  <c r="S31" i="11" s="1"/>
  <c r="P31" i="11"/>
  <c r="Q31" i="11" s="1"/>
  <c r="M31" i="11"/>
  <c r="L31" i="11"/>
  <c r="I31" i="11"/>
  <c r="N31" i="11" s="1"/>
  <c r="O31" i="11" s="1"/>
  <c r="F31" i="11"/>
  <c r="T632" i="11"/>
  <c r="R632" i="11"/>
  <c r="S632" i="11" s="1"/>
  <c r="P632" i="11"/>
  <c r="Q632" i="11" s="1"/>
  <c r="O632" i="11"/>
  <c r="M632" i="11"/>
  <c r="L632" i="11"/>
  <c r="I632" i="11"/>
  <c r="N632" i="11" s="1"/>
  <c r="F632" i="11"/>
  <c r="T453" i="11"/>
  <c r="R453" i="11"/>
  <c r="S453" i="11" s="1"/>
  <c r="P453" i="11"/>
  <c r="Q453" i="11" s="1"/>
  <c r="O453" i="11"/>
  <c r="M453" i="11"/>
  <c r="L453" i="11"/>
  <c r="I453" i="11"/>
  <c r="N453" i="11" s="1"/>
  <c r="F453" i="11"/>
  <c r="T145" i="11"/>
  <c r="R145" i="11"/>
  <c r="S145" i="11" s="1"/>
  <c r="P145" i="11"/>
  <c r="Q145" i="11" s="1"/>
  <c r="O145" i="11"/>
  <c r="M145" i="11"/>
  <c r="L145" i="11"/>
  <c r="I145" i="11"/>
  <c r="N145" i="11" s="1"/>
  <c r="F145" i="11"/>
  <c r="T253" i="11"/>
  <c r="R253" i="11"/>
  <c r="S253" i="11" s="1"/>
  <c r="P253" i="11"/>
  <c r="Q253" i="11" s="1"/>
  <c r="O253" i="11"/>
  <c r="M253" i="11"/>
  <c r="L253" i="11"/>
  <c r="I253" i="11"/>
  <c r="N253" i="11" s="1"/>
  <c r="F253" i="11"/>
  <c r="T611" i="11"/>
  <c r="R611" i="11"/>
  <c r="S611" i="11" s="1"/>
  <c r="P611" i="11"/>
  <c r="Q611" i="11" s="1"/>
  <c r="O611" i="11"/>
  <c r="M611" i="11"/>
  <c r="L611" i="11"/>
  <c r="I611" i="11"/>
  <c r="N611" i="11" s="1"/>
  <c r="F611" i="11"/>
  <c r="T606" i="11"/>
  <c r="R606" i="11"/>
  <c r="S606" i="11" s="1"/>
  <c r="P606" i="11"/>
  <c r="Q606" i="11" s="1"/>
  <c r="M606" i="11"/>
  <c r="L606" i="11"/>
  <c r="I606" i="11"/>
  <c r="N606" i="11" s="1"/>
  <c r="O606" i="11" s="1"/>
  <c r="F606" i="11"/>
  <c r="T80" i="11"/>
  <c r="R80" i="11"/>
  <c r="S80" i="11" s="1"/>
  <c r="P80" i="11"/>
  <c r="Q80" i="11" s="1"/>
  <c r="O80" i="11"/>
  <c r="M80" i="11"/>
  <c r="L80" i="11"/>
  <c r="I80" i="11"/>
  <c r="N80" i="11" s="1"/>
  <c r="F80" i="11"/>
  <c r="T48" i="11"/>
  <c r="R48" i="11"/>
  <c r="S48" i="11" s="1"/>
  <c r="P48" i="11"/>
  <c r="Q48" i="11" s="1"/>
  <c r="O48" i="11"/>
  <c r="M48" i="11"/>
  <c r="L48" i="11"/>
  <c r="I48" i="11"/>
  <c r="N48" i="11" s="1"/>
  <c r="F48" i="11"/>
  <c r="T553" i="11"/>
  <c r="R553" i="11"/>
  <c r="S553" i="11" s="1"/>
  <c r="P553" i="11"/>
  <c r="Q553" i="11" s="1"/>
  <c r="O553" i="11"/>
  <c r="M553" i="11"/>
  <c r="L553" i="11"/>
  <c r="I553" i="11"/>
  <c r="N553" i="11" s="1"/>
  <c r="F553" i="11"/>
  <c r="T44" i="11"/>
  <c r="R44" i="11"/>
  <c r="S44" i="11" s="1"/>
  <c r="P44" i="11"/>
  <c r="Q44" i="11" s="1"/>
  <c r="O44" i="11"/>
  <c r="M44" i="11"/>
  <c r="L44" i="11"/>
  <c r="I44" i="11"/>
  <c r="N44" i="11" s="1"/>
  <c r="F44" i="11"/>
  <c r="T459" i="11"/>
  <c r="R459" i="11"/>
  <c r="S459" i="11" s="1"/>
  <c r="P459" i="11"/>
  <c r="Q459" i="11" s="1"/>
  <c r="M459" i="11"/>
  <c r="L459" i="11"/>
  <c r="I459" i="11"/>
  <c r="N459" i="11" s="1"/>
  <c r="O459" i="11" s="1"/>
  <c r="F459" i="11"/>
  <c r="T169" i="11"/>
  <c r="R169" i="11"/>
  <c r="S169" i="11" s="1"/>
  <c r="P169" i="11"/>
  <c r="Q169" i="11" s="1"/>
  <c r="M169" i="11"/>
  <c r="L169" i="11"/>
  <c r="I169" i="11"/>
  <c r="N169" i="11" s="1"/>
  <c r="O169" i="11" s="1"/>
  <c r="F169" i="11"/>
  <c r="T386" i="11"/>
  <c r="R386" i="11"/>
  <c r="S386" i="11" s="1"/>
  <c r="P386" i="11"/>
  <c r="Q386" i="11" s="1"/>
  <c r="M386" i="11"/>
  <c r="L386" i="11"/>
  <c r="I386" i="11"/>
  <c r="N386" i="11" s="1"/>
  <c r="O386" i="11" s="1"/>
  <c r="F386" i="11"/>
  <c r="T36" i="11"/>
  <c r="R36" i="11"/>
  <c r="S36" i="11" s="1"/>
  <c r="P36" i="11"/>
  <c r="Q36" i="11" s="1"/>
  <c r="M36" i="11"/>
  <c r="L36" i="11"/>
  <c r="I36" i="11"/>
  <c r="N36" i="11" s="1"/>
  <c r="O36" i="11" s="1"/>
  <c r="F36" i="11"/>
  <c r="T109" i="11"/>
  <c r="R109" i="11"/>
  <c r="S109" i="11" s="1"/>
  <c r="P109" i="11"/>
  <c r="Q109" i="11" s="1"/>
  <c r="M109" i="11"/>
  <c r="L109" i="11"/>
  <c r="I109" i="11"/>
  <c r="N109" i="11" s="1"/>
  <c r="O109" i="11" s="1"/>
  <c r="F109" i="11"/>
  <c r="T269" i="11"/>
  <c r="R269" i="11"/>
  <c r="S269" i="11" s="1"/>
  <c r="P269" i="11"/>
  <c r="Q269" i="11" s="1"/>
  <c r="O269" i="11"/>
  <c r="M269" i="11"/>
  <c r="L269" i="11"/>
  <c r="I269" i="11"/>
  <c r="N269" i="11" s="1"/>
  <c r="F269" i="11"/>
  <c r="T58" i="11"/>
  <c r="R58" i="11"/>
  <c r="S58" i="11" s="1"/>
  <c r="P58" i="11"/>
  <c r="Q58" i="11" s="1"/>
  <c r="M58" i="11"/>
  <c r="L58" i="11"/>
  <c r="I58" i="11"/>
  <c r="N58" i="11" s="1"/>
  <c r="O58" i="11" s="1"/>
  <c r="F58" i="11"/>
  <c r="T552" i="11"/>
  <c r="R552" i="11"/>
  <c r="S552" i="11" s="1"/>
  <c r="P552" i="11"/>
  <c r="Q552" i="11" s="1"/>
  <c r="O552" i="11"/>
  <c r="M552" i="11"/>
  <c r="L552" i="11"/>
  <c r="I552" i="11"/>
  <c r="N552" i="11" s="1"/>
  <c r="F552" i="11"/>
  <c r="T130" i="11"/>
  <c r="R130" i="11"/>
  <c r="S130" i="11" s="1"/>
  <c r="P130" i="11"/>
  <c r="Q130" i="11" s="1"/>
  <c r="M130" i="11"/>
  <c r="L130" i="11"/>
  <c r="I130" i="11"/>
  <c r="N130" i="11" s="1"/>
  <c r="O130" i="11" s="1"/>
  <c r="F130" i="11"/>
  <c r="T402" i="11"/>
  <c r="R402" i="11"/>
  <c r="S402" i="11" s="1"/>
  <c r="P402" i="11"/>
  <c r="Q402" i="11" s="1"/>
  <c r="O402" i="11"/>
  <c r="M402" i="11"/>
  <c r="L402" i="11"/>
  <c r="I402" i="11"/>
  <c r="N402" i="11" s="1"/>
  <c r="F402" i="11"/>
  <c r="T182" i="11"/>
  <c r="R182" i="11"/>
  <c r="S182" i="11" s="1"/>
  <c r="P182" i="11"/>
  <c r="Q182" i="11" s="1"/>
  <c r="M182" i="11"/>
  <c r="L182" i="11"/>
  <c r="I182" i="11"/>
  <c r="N182" i="11" s="1"/>
  <c r="O182" i="11" s="1"/>
  <c r="F182" i="11"/>
  <c r="T378" i="11"/>
  <c r="R378" i="11"/>
  <c r="S378" i="11" s="1"/>
  <c r="P378" i="11"/>
  <c r="Q378" i="11" s="1"/>
  <c r="M378" i="11"/>
  <c r="L378" i="11"/>
  <c r="I378" i="11"/>
  <c r="N378" i="11" s="1"/>
  <c r="O378" i="11" s="1"/>
  <c r="F378" i="11"/>
  <c r="T91" i="11"/>
  <c r="R91" i="11"/>
  <c r="S91" i="11" s="1"/>
  <c r="P91" i="11"/>
  <c r="Q91" i="11" s="1"/>
  <c r="M91" i="11"/>
  <c r="L91" i="11"/>
  <c r="I91" i="11"/>
  <c r="N91" i="11" s="1"/>
  <c r="O91" i="11" s="1"/>
  <c r="F91" i="11"/>
  <c r="T16" i="11"/>
  <c r="R16" i="11"/>
  <c r="S16" i="11" s="1"/>
  <c r="P16" i="11"/>
  <c r="Q16" i="11" s="1"/>
  <c r="O16" i="11"/>
  <c r="M16" i="11"/>
  <c r="L16" i="11"/>
  <c r="I16" i="11"/>
  <c r="N16" i="11" s="1"/>
  <c r="F16" i="11"/>
  <c r="T126" i="11"/>
  <c r="R126" i="11"/>
  <c r="S126" i="11" s="1"/>
  <c r="P126" i="11"/>
  <c r="Q126" i="11" s="1"/>
  <c r="O126" i="11"/>
  <c r="M126" i="11"/>
  <c r="L126" i="11"/>
  <c r="I126" i="11"/>
  <c r="N126" i="11" s="1"/>
  <c r="F126" i="11"/>
  <c r="T323" i="11"/>
  <c r="R323" i="11"/>
  <c r="S323" i="11" s="1"/>
  <c r="P323" i="11"/>
  <c r="Q323" i="11" s="1"/>
  <c r="M323" i="11"/>
  <c r="L323" i="11"/>
  <c r="I323" i="11"/>
  <c r="N323" i="11" s="1"/>
  <c r="O323" i="11" s="1"/>
  <c r="F323" i="11"/>
  <c r="T214" i="11"/>
  <c r="R214" i="11"/>
  <c r="S214" i="11" s="1"/>
  <c r="P214" i="11"/>
  <c r="Q214" i="11" s="1"/>
  <c r="M214" i="11"/>
  <c r="L214" i="11"/>
  <c r="I214" i="11"/>
  <c r="N214" i="11" s="1"/>
  <c r="O214" i="11" s="1"/>
  <c r="F214" i="11"/>
  <c r="T284" i="11"/>
  <c r="R284" i="11"/>
  <c r="S284" i="11" s="1"/>
  <c r="P284" i="11"/>
  <c r="Q284" i="11" s="1"/>
  <c r="O284" i="11"/>
  <c r="M284" i="11"/>
  <c r="L284" i="11"/>
  <c r="I284" i="11"/>
  <c r="N284" i="11" s="1"/>
  <c r="F284" i="11"/>
  <c r="T8" i="11"/>
  <c r="R8" i="11"/>
  <c r="S8" i="11" s="1"/>
  <c r="P8" i="11"/>
  <c r="Q8" i="11" s="1"/>
  <c r="O8" i="11"/>
  <c r="M8" i="11"/>
  <c r="L8" i="11"/>
  <c r="I8" i="11"/>
  <c r="N8" i="11" s="1"/>
  <c r="F8" i="11"/>
  <c r="T475" i="11"/>
  <c r="R475" i="11"/>
  <c r="S475" i="11" s="1"/>
  <c r="P475" i="11"/>
  <c r="Q475" i="11" s="1"/>
  <c r="O475" i="11"/>
  <c r="M475" i="11"/>
  <c r="L475" i="11"/>
  <c r="I475" i="11"/>
  <c r="N475" i="11" s="1"/>
  <c r="F475" i="11"/>
  <c r="T195" i="11"/>
  <c r="R195" i="11"/>
  <c r="S195" i="11" s="1"/>
  <c r="P195" i="11"/>
  <c r="Q195" i="11" s="1"/>
  <c r="O195" i="11"/>
  <c r="M195" i="11"/>
  <c r="L195" i="11"/>
  <c r="I195" i="11"/>
  <c r="N195" i="11" s="1"/>
  <c r="F195" i="11"/>
  <c r="T428" i="11"/>
  <c r="R428" i="11"/>
  <c r="S428" i="11" s="1"/>
  <c r="P428" i="11"/>
  <c r="Q428" i="11" s="1"/>
  <c r="M428" i="11"/>
  <c r="L428" i="11"/>
  <c r="I428" i="11"/>
  <c r="N428" i="11" s="1"/>
  <c r="O428" i="11" s="1"/>
  <c r="F428" i="11"/>
  <c r="T417" i="11"/>
  <c r="R417" i="11"/>
  <c r="S417" i="11" s="1"/>
  <c r="P417" i="11"/>
  <c r="Q417" i="11" s="1"/>
  <c r="M417" i="11"/>
  <c r="L417" i="11"/>
  <c r="I417" i="11"/>
  <c r="N417" i="11" s="1"/>
  <c r="O417" i="11" s="1"/>
  <c r="F417" i="11"/>
  <c r="T59" i="11"/>
  <c r="R59" i="11"/>
  <c r="S59" i="11" s="1"/>
  <c r="P59" i="11"/>
  <c r="Q59" i="11" s="1"/>
  <c r="M59" i="11"/>
  <c r="L59" i="11"/>
  <c r="I59" i="11"/>
  <c r="N59" i="11" s="1"/>
  <c r="O59" i="11" s="1"/>
  <c r="F59" i="11"/>
  <c r="T202" i="11"/>
  <c r="R202" i="11"/>
  <c r="S202" i="11" s="1"/>
  <c r="P202" i="11"/>
  <c r="Q202" i="11" s="1"/>
  <c r="M202" i="11"/>
  <c r="L202" i="11"/>
  <c r="I202" i="11"/>
  <c r="N202" i="11" s="1"/>
  <c r="O202" i="11" s="1"/>
  <c r="F202" i="11"/>
  <c r="T564" i="11"/>
  <c r="R564" i="11"/>
  <c r="S564" i="11" s="1"/>
  <c r="P564" i="11"/>
  <c r="Q564" i="11" s="1"/>
  <c r="M564" i="11"/>
  <c r="L564" i="11"/>
  <c r="I564" i="11"/>
  <c r="N564" i="11" s="1"/>
  <c r="O564" i="11" s="1"/>
  <c r="F564" i="11"/>
  <c r="T519" i="11"/>
  <c r="R519" i="11"/>
  <c r="S519" i="11" s="1"/>
  <c r="P519" i="11"/>
  <c r="Q519" i="11" s="1"/>
  <c r="O519" i="11"/>
  <c r="M519" i="11"/>
  <c r="L519" i="11"/>
  <c r="I519" i="11"/>
  <c r="N519" i="11" s="1"/>
  <c r="F519" i="11"/>
  <c r="T572" i="11"/>
  <c r="R572" i="11"/>
  <c r="S572" i="11" s="1"/>
  <c r="P572" i="11"/>
  <c r="Q572" i="11" s="1"/>
  <c r="M572" i="11"/>
  <c r="L572" i="11"/>
  <c r="I572" i="11"/>
  <c r="N572" i="11" s="1"/>
  <c r="O572" i="11" s="1"/>
  <c r="F572" i="11"/>
  <c r="T210" i="11"/>
  <c r="R210" i="11"/>
  <c r="S210" i="11" s="1"/>
  <c r="P210" i="11"/>
  <c r="Q210" i="11" s="1"/>
  <c r="M210" i="11"/>
  <c r="L210" i="11"/>
  <c r="I210" i="11"/>
  <c r="N210" i="11" s="1"/>
  <c r="O210" i="11" s="1"/>
  <c r="F210" i="11"/>
  <c r="T616" i="11"/>
  <c r="R616" i="11"/>
  <c r="S616" i="11" s="1"/>
  <c r="P616" i="11"/>
  <c r="Q616" i="11" s="1"/>
  <c r="O616" i="11"/>
  <c r="M616" i="11"/>
  <c r="L616" i="11"/>
  <c r="I616" i="11"/>
  <c r="N616" i="11" s="1"/>
  <c r="F616" i="11"/>
  <c r="T72" i="11"/>
  <c r="R72" i="11"/>
  <c r="S72" i="11" s="1"/>
  <c r="P72" i="11"/>
  <c r="Q72" i="11" s="1"/>
  <c r="M72" i="11"/>
  <c r="L72" i="11"/>
  <c r="I72" i="11"/>
  <c r="N72" i="11" s="1"/>
  <c r="O72" i="11" s="1"/>
  <c r="F72" i="11"/>
  <c r="T7" i="11"/>
  <c r="R7" i="11"/>
  <c r="S7" i="11" s="1"/>
  <c r="P7" i="11"/>
  <c r="Q7" i="11" s="1"/>
  <c r="O7" i="11"/>
  <c r="M7" i="11"/>
  <c r="L7" i="11"/>
  <c r="I7" i="11"/>
  <c r="N7" i="11" s="1"/>
  <c r="F7" i="11"/>
  <c r="T328" i="11"/>
  <c r="R328" i="11"/>
  <c r="S328" i="11" s="1"/>
  <c r="P328" i="11"/>
  <c r="Q328" i="11" s="1"/>
  <c r="M328" i="11"/>
  <c r="L328" i="11"/>
  <c r="I328" i="11"/>
  <c r="N328" i="11" s="1"/>
  <c r="O328" i="11" s="1"/>
  <c r="F328" i="11"/>
  <c r="T81" i="11"/>
  <c r="R81" i="11"/>
  <c r="S81" i="11" s="1"/>
  <c r="P81" i="11"/>
  <c r="Q81" i="11" s="1"/>
  <c r="O81" i="11"/>
  <c r="M81" i="11"/>
  <c r="L81" i="11"/>
  <c r="I81" i="11"/>
  <c r="N81" i="11" s="1"/>
  <c r="F81" i="11"/>
  <c r="T620" i="11"/>
  <c r="R620" i="11"/>
  <c r="S620" i="11" s="1"/>
  <c r="P620" i="11"/>
  <c r="Q620" i="11" s="1"/>
  <c r="O620" i="11"/>
  <c r="M620" i="11"/>
  <c r="L620" i="11"/>
  <c r="I620" i="11"/>
  <c r="N620" i="11" s="1"/>
  <c r="F620" i="11"/>
  <c r="T586" i="11"/>
  <c r="R586" i="11"/>
  <c r="S586" i="11" s="1"/>
  <c r="P586" i="11"/>
  <c r="Q586" i="11" s="1"/>
  <c r="W343" i="11" s="1"/>
  <c r="O586" i="11"/>
  <c r="M586" i="11"/>
  <c r="L586" i="11"/>
  <c r="I586" i="11"/>
  <c r="N586" i="11" s="1"/>
  <c r="F586" i="11"/>
  <c r="T11" i="11"/>
  <c r="R11" i="11"/>
  <c r="S11" i="11" s="1"/>
  <c r="P11" i="11"/>
  <c r="Q11" i="11" s="1"/>
  <c r="M11" i="11"/>
  <c r="L11" i="11"/>
  <c r="I11" i="11"/>
  <c r="N11" i="11" s="1"/>
  <c r="O11" i="11" s="1"/>
  <c r="F11" i="11"/>
  <c r="T349" i="11"/>
  <c r="R349" i="11"/>
  <c r="S349" i="11" s="1"/>
  <c r="P349" i="11"/>
  <c r="Q349" i="11" s="1"/>
  <c r="M349" i="11"/>
  <c r="L349" i="11"/>
  <c r="I349" i="11"/>
  <c r="N349" i="11" s="1"/>
  <c r="O349" i="11" s="1"/>
  <c r="F349" i="11"/>
  <c r="T642" i="11"/>
  <c r="R642" i="11"/>
  <c r="S642" i="11" s="1"/>
  <c r="P642" i="11"/>
  <c r="Q642" i="11" s="1"/>
  <c r="O642" i="11"/>
  <c r="M642" i="11"/>
  <c r="L642" i="11"/>
  <c r="I642" i="11"/>
  <c r="N642" i="11" s="1"/>
  <c r="F642" i="11"/>
  <c r="T82" i="11"/>
  <c r="R82" i="11"/>
  <c r="S82" i="11" s="1"/>
  <c r="P82" i="11"/>
  <c r="Q82" i="11" s="1"/>
  <c r="O82" i="11"/>
  <c r="M82" i="11"/>
  <c r="L82" i="11"/>
  <c r="I82" i="11"/>
  <c r="N82" i="11" s="1"/>
  <c r="F82" i="11"/>
  <c r="T114" i="11"/>
  <c r="R114" i="11"/>
  <c r="S114" i="11" s="1"/>
  <c r="P114" i="11"/>
  <c r="Q114" i="11" s="1"/>
  <c r="O114" i="11"/>
  <c r="M114" i="11"/>
  <c r="L114" i="11"/>
  <c r="I114" i="11"/>
  <c r="N114" i="11" s="1"/>
  <c r="F114" i="11"/>
  <c r="T45" i="11"/>
  <c r="R45" i="11"/>
  <c r="S45" i="11" s="1"/>
  <c r="P45" i="11"/>
  <c r="Q45" i="11" s="1"/>
  <c r="O45" i="11"/>
  <c r="M45" i="11"/>
  <c r="L45" i="11"/>
  <c r="I45" i="11"/>
  <c r="N45" i="11" s="1"/>
  <c r="F45" i="11"/>
  <c r="T369" i="11"/>
  <c r="R369" i="11"/>
  <c r="S369" i="11" s="1"/>
  <c r="P369" i="11"/>
  <c r="Q369" i="11" s="1"/>
  <c r="M369" i="11"/>
  <c r="L369" i="11"/>
  <c r="I369" i="11"/>
  <c r="N369" i="11" s="1"/>
  <c r="O369" i="11" s="1"/>
  <c r="F369" i="11"/>
  <c r="T592" i="11"/>
  <c r="R592" i="11"/>
  <c r="S592" i="11" s="1"/>
  <c r="P592" i="11"/>
  <c r="Q592" i="11" s="1"/>
  <c r="W108" i="11" s="1"/>
  <c r="M592" i="11"/>
  <c r="L592" i="11"/>
  <c r="I592" i="11"/>
  <c r="N592" i="11" s="1"/>
  <c r="O592" i="11" s="1"/>
  <c r="F592" i="11"/>
  <c r="T103" i="11"/>
  <c r="R103" i="11"/>
  <c r="S103" i="11" s="1"/>
  <c r="P103" i="11"/>
  <c r="Q103" i="11" s="1"/>
  <c r="O103" i="11"/>
  <c r="M103" i="11"/>
  <c r="L103" i="11"/>
  <c r="I103" i="11"/>
  <c r="N103" i="11" s="1"/>
  <c r="F103" i="11"/>
  <c r="T281" i="11"/>
  <c r="R281" i="11"/>
  <c r="S281" i="11" s="1"/>
  <c r="P281" i="11"/>
  <c r="Q281" i="11" s="1"/>
  <c r="O281" i="11"/>
  <c r="M281" i="11"/>
  <c r="L281" i="11"/>
  <c r="I281" i="11"/>
  <c r="N281" i="11" s="1"/>
  <c r="F281" i="11"/>
  <c r="T69" i="11"/>
  <c r="R69" i="11"/>
  <c r="S69" i="11" s="1"/>
  <c r="P69" i="11"/>
  <c r="Q69" i="11" s="1"/>
  <c r="M69" i="11"/>
  <c r="L69" i="11"/>
  <c r="I69" i="11"/>
  <c r="N69" i="11" s="1"/>
  <c r="O69" i="11" s="1"/>
  <c r="F69" i="11"/>
  <c r="T99" i="11"/>
  <c r="R99" i="11"/>
  <c r="S99" i="11" s="1"/>
  <c r="P99" i="11"/>
  <c r="Q99" i="11" s="1"/>
  <c r="M99" i="11"/>
  <c r="L99" i="11"/>
  <c r="I99" i="11"/>
  <c r="N99" i="11" s="1"/>
  <c r="O99" i="11" s="1"/>
  <c r="F99" i="11"/>
  <c r="T283" i="11"/>
  <c r="R283" i="11"/>
  <c r="S283" i="11" s="1"/>
  <c r="P283" i="11"/>
  <c r="Q283" i="11" s="1"/>
  <c r="O283" i="11"/>
  <c r="M283" i="11"/>
  <c r="L283" i="11"/>
  <c r="I283" i="11"/>
  <c r="N283" i="11" s="1"/>
  <c r="F283" i="11"/>
  <c r="T308" i="11"/>
  <c r="R308" i="11"/>
  <c r="S308" i="11" s="1"/>
  <c r="X513" i="11" s="1"/>
  <c r="P308" i="11"/>
  <c r="Q308" i="11" s="1"/>
  <c r="O308" i="11"/>
  <c r="M308" i="11"/>
  <c r="L308" i="11"/>
  <c r="I308" i="11"/>
  <c r="N308" i="11" s="1"/>
  <c r="F308" i="11"/>
  <c r="T583" i="11"/>
  <c r="R583" i="11"/>
  <c r="S583" i="11" s="1"/>
  <c r="P583" i="11"/>
  <c r="Q583" i="11" s="1"/>
  <c r="W147" i="11" s="1"/>
  <c r="O583" i="11"/>
  <c r="M583" i="11"/>
  <c r="L583" i="11"/>
  <c r="I583" i="11"/>
  <c r="N583" i="11" s="1"/>
  <c r="F583" i="11"/>
  <c r="T188" i="11"/>
  <c r="R188" i="11"/>
  <c r="S188" i="11" s="1"/>
  <c r="P188" i="11"/>
  <c r="Q188" i="11" s="1"/>
  <c r="O188" i="11"/>
  <c r="M188" i="11"/>
  <c r="L188" i="11"/>
  <c r="I188" i="11"/>
  <c r="N188" i="11" s="1"/>
  <c r="F188" i="11"/>
  <c r="T440" i="11"/>
  <c r="R440" i="11"/>
  <c r="S440" i="11" s="1"/>
  <c r="P440" i="11"/>
  <c r="Q440" i="11" s="1"/>
  <c r="O440" i="11"/>
  <c r="M440" i="11"/>
  <c r="L440" i="11"/>
  <c r="I440" i="11"/>
  <c r="N440" i="11" s="1"/>
  <c r="F440" i="11"/>
  <c r="T200" i="11"/>
  <c r="R200" i="11"/>
  <c r="S200" i="11" s="1"/>
  <c r="X461" i="11" s="1"/>
  <c r="P200" i="11"/>
  <c r="Q200" i="11" s="1"/>
  <c r="O200" i="11"/>
  <c r="M200" i="11"/>
  <c r="L200" i="11"/>
  <c r="I200" i="11"/>
  <c r="N200" i="11" s="1"/>
  <c r="F200" i="11"/>
  <c r="T199" i="11"/>
  <c r="R199" i="11"/>
  <c r="S199" i="11" s="1"/>
  <c r="P199" i="11"/>
  <c r="Q199" i="11" s="1"/>
  <c r="M199" i="11"/>
  <c r="L199" i="11"/>
  <c r="I199" i="11"/>
  <c r="N199" i="11" s="1"/>
  <c r="O199" i="11" s="1"/>
  <c r="F199" i="11"/>
  <c r="T334" i="11"/>
  <c r="R334" i="11"/>
  <c r="S334" i="11" s="1"/>
  <c r="P334" i="11"/>
  <c r="Q334" i="11" s="1"/>
  <c r="W236" i="11" s="1"/>
  <c r="M334" i="11"/>
  <c r="L334" i="11"/>
  <c r="I334" i="11"/>
  <c r="N334" i="11" s="1"/>
  <c r="O334" i="11" s="1"/>
  <c r="F334" i="11"/>
  <c r="T312" i="11"/>
  <c r="R312" i="11"/>
  <c r="S312" i="11" s="1"/>
  <c r="P312" i="11"/>
  <c r="Q312" i="11" s="1"/>
  <c r="M312" i="11"/>
  <c r="L312" i="11"/>
  <c r="I312" i="11"/>
  <c r="N312" i="11" s="1"/>
  <c r="O312" i="11" s="1"/>
  <c r="F312" i="11"/>
  <c r="T403" i="11"/>
  <c r="R403" i="11"/>
  <c r="S403" i="11" s="1"/>
  <c r="P403" i="11"/>
  <c r="Q403" i="11" s="1"/>
  <c r="M403" i="11"/>
  <c r="L403" i="11"/>
  <c r="I403" i="11"/>
  <c r="N403" i="11" s="1"/>
  <c r="O403" i="11" s="1"/>
  <c r="F403" i="11"/>
  <c r="T530" i="11"/>
  <c r="R530" i="11"/>
  <c r="S530" i="11" s="1"/>
  <c r="P530" i="11"/>
  <c r="Q530" i="11" s="1"/>
  <c r="M530" i="11"/>
  <c r="L530" i="11"/>
  <c r="I530" i="11"/>
  <c r="N530" i="11" s="1"/>
  <c r="O530" i="11" s="1"/>
  <c r="F530" i="11"/>
  <c r="T291" i="11"/>
  <c r="R291" i="11"/>
  <c r="S291" i="11" s="1"/>
  <c r="P291" i="11"/>
  <c r="Q291" i="11" s="1"/>
  <c r="M291" i="11"/>
  <c r="L291" i="11"/>
  <c r="I291" i="11"/>
  <c r="N291" i="11" s="1"/>
  <c r="O291" i="11" s="1"/>
  <c r="F291" i="11"/>
  <c r="T463" i="11"/>
  <c r="R463" i="11"/>
  <c r="S463" i="11" s="1"/>
  <c r="P463" i="11"/>
  <c r="Q463" i="11" s="1"/>
  <c r="W172" i="11" s="1"/>
  <c r="M463" i="11"/>
  <c r="L463" i="11"/>
  <c r="I463" i="11"/>
  <c r="N463" i="11" s="1"/>
  <c r="O463" i="11" s="1"/>
  <c r="F463" i="11"/>
  <c r="T33" i="11"/>
  <c r="R33" i="11"/>
  <c r="S33" i="11" s="1"/>
  <c r="P33" i="11"/>
  <c r="Q33" i="11" s="1"/>
  <c r="O33" i="11"/>
  <c r="M33" i="11"/>
  <c r="L33" i="11"/>
  <c r="I33" i="11"/>
  <c r="N33" i="11" s="1"/>
  <c r="F33" i="11"/>
  <c r="T588" i="11"/>
  <c r="R588" i="11"/>
  <c r="S588" i="11" s="1"/>
  <c r="P588" i="11"/>
  <c r="Q588" i="11" s="1"/>
  <c r="M588" i="11"/>
  <c r="L588" i="11"/>
  <c r="I588" i="11"/>
  <c r="N588" i="11" s="1"/>
  <c r="O588" i="11" s="1"/>
  <c r="F588" i="11"/>
  <c r="T35" i="11"/>
  <c r="R35" i="11"/>
  <c r="S35" i="11" s="1"/>
  <c r="P35" i="11"/>
  <c r="Q35" i="11" s="1"/>
  <c r="O35" i="11"/>
  <c r="M35" i="11"/>
  <c r="L35" i="11"/>
  <c r="I35" i="11"/>
  <c r="N35" i="11" s="1"/>
  <c r="F35" i="11"/>
  <c r="T191" i="11"/>
  <c r="R191" i="11"/>
  <c r="S191" i="11" s="1"/>
  <c r="P191" i="11"/>
  <c r="Q191" i="11" s="1"/>
  <c r="M191" i="11"/>
  <c r="L191" i="11"/>
  <c r="I191" i="11"/>
  <c r="N191" i="11" s="1"/>
  <c r="O191" i="11" s="1"/>
  <c r="F191" i="11"/>
  <c r="T364" i="11"/>
  <c r="R364" i="11"/>
  <c r="S364" i="11" s="1"/>
  <c r="P364" i="11"/>
  <c r="Q364" i="11" s="1"/>
  <c r="M364" i="11"/>
  <c r="L364" i="11"/>
  <c r="I364" i="11"/>
  <c r="N364" i="11" s="1"/>
  <c r="O364" i="11" s="1"/>
  <c r="F364" i="11"/>
  <c r="T248" i="11"/>
  <c r="R248" i="11"/>
  <c r="S248" i="11" s="1"/>
  <c r="P248" i="11"/>
  <c r="Q248" i="11" s="1"/>
  <c r="O248" i="11"/>
  <c r="M248" i="11"/>
  <c r="L248" i="11"/>
  <c r="I248" i="11"/>
  <c r="N248" i="11" s="1"/>
  <c r="F248" i="11"/>
  <c r="T53" i="11"/>
  <c r="R53" i="11"/>
  <c r="S53" i="11" s="1"/>
  <c r="P53" i="11"/>
  <c r="Q53" i="11" s="1"/>
  <c r="O53" i="11"/>
  <c r="M53" i="11"/>
  <c r="L53" i="11"/>
  <c r="I53" i="11"/>
  <c r="N53" i="11" s="1"/>
  <c r="F53" i="11"/>
  <c r="T232" i="11"/>
  <c r="R232" i="11"/>
  <c r="S232" i="11" s="1"/>
  <c r="P232" i="11"/>
  <c r="Q232" i="11" s="1"/>
  <c r="W357" i="11" s="1"/>
  <c r="M232" i="11"/>
  <c r="L232" i="11"/>
  <c r="I232" i="11"/>
  <c r="N232" i="11" s="1"/>
  <c r="O232" i="11" s="1"/>
  <c r="F232" i="11"/>
  <c r="T400" i="11"/>
  <c r="R400" i="11"/>
  <c r="S400" i="11" s="1"/>
  <c r="P400" i="11"/>
  <c r="Q400" i="11" s="1"/>
  <c r="O400" i="11"/>
  <c r="M400" i="11"/>
  <c r="L400" i="11"/>
  <c r="I400" i="11"/>
  <c r="N400" i="11" s="1"/>
  <c r="F400" i="11"/>
  <c r="T184" i="11"/>
  <c r="R184" i="11"/>
  <c r="S184" i="11" s="1"/>
  <c r="X489" i="11" s="1"/>
  <c r="P184" i="11"/>
  <c r="Q184" i="11" s="1"/>
  <c r="W489" i="11" s="1"/>
  <c r="M184" i="11"/>
  <c r="L184" i="11"/>
  <c r="I184" i="11"/>
  <c r="N184" i="11" s="1"/>
  <c r="O184" i="11" s="1"/>
  <c r="F184" i="11"/>
  <c r="T355" i="11"/>
  <c r="R355" i="11"/>
  <c r="S355" i="11" s="1"/>
  <c r="X329" i="11" s="1"/>
  <c r="P355" i="11"/>
  <c r="Q355" i="11" s="1"/>
  <c r="M355" i="11"/>
  <c r="L355" i="11"/>
  <c r="I355" i="11"/>
  <c r="N355" i="11" s="1"/>
  <c r="O355" i="11" s="1"/>
  <c r="F355" i="11"/>
  <c r="T426" i="11"/>
  <c r="R426" i="11"/>
  <c r="S426" i="11" s="1"/>
  <c r="P426" i="11"/>
  <c r="Q426" i="11" s="1"/>
  <c r="O426" i="11"/>
  <c r="M426" i="11"/>
  <c r="L426" i="11"/>
  <c r="I426" i="11"/>
  <c r="N426" i="11" s="1"/>
  <c r="F426" i="11"/>
  <c r="T93" i="11"/>
  <c r="R93" i="11"/>
  <c r="S93" i="11" s="1"/>
  <c r="P93" i="11"/>
  <c r="Q93" i="11" s="1"/>
  <c r="M93" i="11"/>
  <c r="L93" i="11"/>
  <c r="I93" i="11"/>
  <c r="N93" i="11" s="1"/>
  <c r="O93" i="11" s="1"/>
  <c r="F93" i="11"/>
  <c r="T119" i="11"/>
  <c r="R119" i="11"/>
  <c r="S119" i="11" s="1"/>
  <c r="P119" i="11"/>
  <c r="Q119" i="11" s="1"/>
  <c r="W487" i="11" s="1"/>
  <c r="O119" i="11"/>
  <c r="M119" i="11"/>
  <c r="L119" i="11"/>
  <c r="I119" i="11"/>
  <c r="N119" i="11" s="1"/>
  <c r="F119" i="11"/>
  <c r="T279" i="11"/>
  <c r="R279" i="11"/>
  <c r="S279" i="11" s="1"/>
  <c r="P279" i="11"/>
  <c r="Q279" i="11" s="1"/>
  <c r="M279" i="11"/>
  <c r="L279" i="11"/>
  <c r="I279" i="11"/>
  <c r="N279" i="11" s="1"/>
  <c r="O279" i="11" s="1"/>
  <c r="F279" i="11"/>
  <c r="T267" i="11"/>
  <c r="R267" i="11"/>
  <c r="S267" i="11" s="1"/>
  <c r="P267" i="11"/>
  <c r="Q267" i="11" s="1"/>
  <c r="M267" i="11"/>
  <c r="L267" i="11"/>
  <c r="I267" i="11"/>
  <c r="N267" i="11" s="1"/>
  <c r="O267" i="11" s="1"/>
  <c r="F267" i="11"/>
  <c r="T557" i="11"/>
  <c r="R557" i="11"/>
  <c r="S557" i="11" s="1"/>
  <c r="X509" i="11" s="1"/>
  <c r="P557" i="11"/>
  <c r="Q557" i="11" s="1"/>
  <c r="M557" i="11"/>
  <c r="L557" i="11"/>
  <c r="I557" i="11"/>
  <c r="N557" i="11" s="1"/>
  <c r="O557" i="11" s="1"/>
  <c r="F557" i="11"/>
  <c r="T203" i="11"/>
  <c r="R203" i="11"/>
  <c r="S203" i="11" s="1"/>
  <c r="P203" i="11"/>
  <c r="Q203" i="11" s="1"/>
  <c r="M203" i="11"/>
  <c r="L203" i="11"/>
  <c r="I203" i="11"/>
  <c r="N203" i="11" s="1"/>
  <c r="O203" i="11" s="1"/>
  <c r="F203" i="11"/>
  <c r="T346" i="11"/>
  <c r="R346" i="11"/>
  <c r="S346" i="11" s="1"/>
  <c r="P346" i="11"/>
  <c r="Q346" i="11" s="1"/>
  <c r="O346" i="11"/>
  <c r="M346" i="11"/>
  <c r="L346" i="11"/>
  <c r="I346" i="11"/>
  <c r="N346" i="11" s="1"/>
  <c r="F346" i="11"/>
  <c r="T327" i="11"/>
  <c r="R327" i="11"/>
  <c r="S327" i="11" s="1"/>
  <c r="P327" i="11"/>
  <c r="Q327" i="11" s="1"/>
  <c r="O327" i="11"/>
  <c r="M327" i="11"/>
  <c r="L327" i="11"/>
  <c r="I327" i="11"/>
  <c r="N327" i="11" s="1"/>
  <c r="F327" i="11"/>
  <c r="T581" i="11"/>
  <c r="R581" i="11"/>
  <c r="S581" i="11" s="1"/>
  <c r="P581" i="11"/>
  <c r="Q581" i="11" s="1"/>
  <c r="M581" i="11"/>
  <c r="L581" i="11"/>
  <c r="I581" i="11"/>
  <c r="N581" i="11" s="1"/>
  <c r="O581" i="11" s="1"/>
  <c r="F581" i="11"/>
  <c r="T450" i="11"/>
  <c r="R450" i="11"/>
  <c r="S450" i="11" s="1"/>
  <c r="P450" i="11"/>
  <c r="Q450" i="11" s="1"/>
  <c r="M450" i="11"/>
  <c r="L450" i="11"/>
  <c r="I450" i="11"/>
  <c r="N450" i="11" s="1"/>
  <c r="O450" i="11" s="1"/>
  <c r="F450" i="11"/>
  <c r="T76" i="11"/>
  <c r="R76" i="11"/>
  <c r="S76" i="11" s="1"/>
  <c r="P76" i="11"/>
  <c r="Q76" i="11" s="1"/>
  <c r="M76" i="11"/>
  <c r="L76" i="11"/>
  <c r="I76" i="11"/>
  <c r="N76" i="11" s="1"/>
  <c r="O76" i="11" s="1"/>
  <c r="F76" i="11"/>
  <c r="T207" i="11"/>
  <c r="R207" i="11"/>
  <c r="S207" i="11" s="1"/>
  <c r="P207" i="11"/>
  <c r="Q207" i="11" s="1"/>
  <c r="O207" i="11"/>
  <c r="M207" i="11"/>
  <c r="L207" i="11"/>
  <c r="I207" i="11"/>
  <c r="N207" i="11" s="1"/>
  <c r="F207" i="11"/>
  <c r="T83" i="11"/>
  <c r="R83" i="11"/>
  <c r="S83" i="11" s="1"/>
  <c r="P83" i="11"/>
  <c r="Q83" i="11" s="1"/>
  <c r="O83" i="11"/>
  <c r="M83" i="11"/>
  <c r="L83" i="11"/>
  <c r="I83" i="11"/>
  <c r="N83" i="11" s="1"/>
  <c r="F83" i="11"/>
  <c r="T138" i="11"/>
  <c r="R138" i="11"/>
  <c r="S138" i="11" s="1"/>
  <c r="P138" i="11"/>
  <c r="Q138" i="11" s="1"/>
  <c r="O138" i="11"/>
  <c r="M138" i="11"/>
  <c r="L138" i="11"/>
  <c r="I138" i="11"/>
  <c r="N138" i="11" s="1"/>
  <c r="F138" i="11"/>
  <c r="T397" i="11"/>
  <c r="R397" i="11"/>
  <c r="S397" i="11" s="1"/>
  <c r="P397" i="11"/>
  <c r="Q397" i="11" s="1"/>
  <c r="M397" i="11"/>
  <c r="L397" i="11"/>
  <c r="I397" i="11"/>
  <c r="N397" i="11" s="1"/>
  <c r="O397" i="11" s="1"/>
  <c r="F397" i="11"/>
  <c r="T413" i="11"/>
  <c r="R413" i="11"/>
  <c r="S413" i="11" s="1"/>
  <c r="X399" i="11" s="1"/>
  <c r="P413" i="11"/>
  <c r="Q413" i="11" s="1"/>
  <c r="M413" i="11"/>
  <c r="L413" i="11"/>
  <c r="I413" i="11"/>
  <c r="N413" i="11" s="1"/>
  <c r="O413" i="11" s="1"/>
  <c r="F413" i="11"/>
  <c r="T425" i="11"/>
  <c r="R425" i="11"/>
  <c r="S425" i="11" s="1"/>
  <c r="P425" i="11"/>
  <c r="Q425" i="11" s="1"/>
  <c r="M425" i="11"/>
  <c r="L425" i="11"/>
  <c r="I425" i="11"/>
  <c r="N425" i="11" s="1"/>
  <c r="O425" i="11" s="1"/>
  <c r="F425" i="11"/>
  <c r="T89" i="11"/>
  <c r="R89" i="11"/>
  <c r="S89" i="11" s="1"/>
  <c r="X561" i="11" s="1"/>
  <c r="P89" i="11"/>
  <c r="Q89" i="11" s="1"/>
  <c r="O89" i="11"/>
  <c r="M89" i="11"/>
  <c r="L89" i="11"/>
  <c r="I89" i="11"/>
  <c r="N89" i="11" s="1"/>
  <c r="F89" i="11"/>
  <c r="T88" i="11"/>
  <c r="R88" i="11"/>
  <c r="S88" i="11" s="1"/>
  <c r="P88" i="11"/>
  <c r="Q88" i="11" s="1"/>
  <c r="O88" i="11"/>
  <c r="M88" i="11"/>
  <c r="L88" i="11"/>
  <c r="I88" i="11"/>
  <c r="N88" i="11" s="1"/>
  <c r="F88" i="11"/>
  <c r="T288" i="11"/>
  <c r="R288" i="11"/>
  <c r="S288" i="11" s="1"/>
  <c r="P288" i="11"/>
  <c r="Q288" i="11" s="1"/>
  <c r="O288" i="11"/>
  <c r="M288" i="11"/>
  <c r="L288" i="11"/>
  <c r="I288" i="11"/>
  <c r="N288" i="11" s="1"/>
  <c r="F288" i="11"/>
  <c r="T518" i="11"/>
  <c r="R518" i="11"/>
  <c r="S518" i="11" s="1"/>
  <c r="P518" i="11"/>
  <c r="Q518" i="11" s="1"/>
  <c r="O518" i="11"/>
  <c r="M518" i="11"/>
  <c r="L518" i="11"/>
  <c r="I518" i="11"/>
  <c r="N518" i="11" s="1"/>
  <c r="F518" i="11"/>
  <c r="T257" i="11"/>
  <c r="R257" i="11"/>
  <c r="S257" i="11" s="1"/>
  <c r="P257" i="11"/>
  <c r="Q257" i="11" s="1"/>
  <c r="M257" i="11"/>
  <c r="L257" i="11"/>
  <c r="I257" i="11"/>
  <c r="N257" i="11" s="1"/>
  <c r="O257" i="11" s="1"/>
  <c r="F257" i="11"/>
  <c r="T181" i="11"/>
  <c r="R181" i="11"/>
  <c r="S181" i="11" s="1"/>
  <c r="P181" i="11"/>
  <c r="Q181" i="11" s="1"/>
  <c r="M181" i="11"/>
  <c r="L181" i="11"/>
  <c r="I181" i="11"/>
  <c r="N181" i="11" s="1"/>
  <c r="O181" i="11" s="1"/>
  <c r="F181" i="11"/>
  <c r="T473" i="11"/>
  <c r="R473" i="11"/>
  <c r="S473" i="11" s="1"/>
  <c r="P473" i="11"/>
  <c r="Q473" i="11" s="1"/>
  <c r="O473" i="11"/>
  <c r="M473" i="11"/>
  <c r="L473" i="11"/>
  <c r="I473" i="11"/>
  <c r="N473" i="11" s="1"/>
  <c r="F473" i="11"/>
  <c r="T287" i="11"/>
  <c r="R287" i="11"/>
  <c r="S287" i="11" s="1"/>
  <c r="X311" i="11" s="1"/>
  <c r="P287" i="11"/>
  <c r="Q287" i="11" s="1"/>
  <c r="M287" i="11"/>
  <c r="L287" i="11"/>
  <c r="I287" i="11"/>
  <c r="N287" i="11" s="1"/>
  <c r="O287" i="11" s="1"/>
  <c r="F287" i="11"/>
  <c r="T624" i="11"/>
  <c r="R624" i="11"/>
  <c r="S624" i="11" s="1"/>
  <c r="P624" i="11"/>
  <c r="Q624" i="11" s="1"/>
  <c r="M624" i="11"/>
  <c r="L624" i="11"/>
  <c r="I624" i="11"/>
  <c r="N624" i="11" s="1"/>
  <c r="O624" i="11" s="1"/>
  <c r="F624" i="11"/>
  <c r="T353" i="11"/>
  <c r="R353" i="11"/>
  <c r="S353" i="11" s="1"/>
  <c r="P353" i="11"/>
  <c r="Q353" i="11" s="1"/>
  <c r="M353" i="11"/>
  <c r="L353" i="11"/>
  <c r="I353" i="11"/>
  <c r="N353" i="11" s="1"/>
  <c r="O353" i="11" s="1"/>
  <c r="F353" i="11"/>
  <c r="T479" i="11"/>
  <c r="R479" i="11"/>
  <c r="S479" i="11" s="1"/>
  <c r="P479" i="11"/>
  <c r="Q479" i="11" s="1"/>
  <c r="M479" i="11"/>
  <c r="L479" i="11"/>
  <c r="I479" i="11"/>
  <c r="N479" i="11" s="1"/>
  <c r="O479" i="11" s="1"/>
  <c r="F479" i="11"/>
  <c r="T429" i="11"/>
  <c r="R429" i="11"/>
  <c r="S429" i="11" s="1"/>
  <c r="P429" i="11"/>
  <c r="Q429" i="11" s="1"/>
  <c r="M429" i="11"/>
  <c r="L429" i="11"/>
  <c r="I429" i="11"/>
  <c r="N429" i="11" s="1"/>
  <c r="O429" i="11" s="1"/>
  <c r="F429" i="11"/>
  <c r="T437" i="11"/>
  <c r="R437" i="11"/>
  <c r="S437" i="11" s="1"/>
  <c r="P437" i="11"/>
  <c r="Q437" i="11" s="1"/>
  <c r="M437" i="11"/>
  <c r="L437" i="11"/>
  <c r="I437" i="11"/>
  <c r="N437" i="11" s="1"/>
  <c r="O437" i="11" s="1"/>
  <c r="F437" i="11"/>
  <c r="T602" i="11"/>
  <c r="R602" i="11"/>
  <c r="S602" i="11" s="1"/>
  <c r="P602" i="11"/>
  <c r="Q602" i="11" s="1"/>
  <c r="M602" i="11"/>
  <c r="L602" i="11"/>
  <c r="I602" i="11"/>
  <c r="N602" i="11" s="1"/>
  <c r="O602" i="11" s="1"/>
  <c r="F602" i="11"/>
  <c r="T85" i="11"/>
  <c r="R85" i="11"/>
  <c r="S85" i="11" s="1"/>
  <c r="P85" i="11"/>
  <c r="Q85" i="11" s="1"/>
  <c r="M85" i="11"/>
  <c r="L85" i="11"/>
  <c r="I85" i="11"/>
  <c r="N85" i="11" s="1"/>
  <c r="O85" i="11" s="1"/>
  <c r="F85" i="11"/>
  <c r="T411" i="11"/>
  <c r="R411" i="11"/>
  <c r="S411" i="11" s="1"/>
  <c r="P411" i="11"/>
  <c r="Q411" i="11" s="1"/>
  <c r="O411" i="11"/>
  <c r="M411" i="11"/>
  <c r="L411" i="11"/>
  <c r="I411" i="11"/>
  <c r="N411" i="11" s="1"/>
  <c r="F411" i="11"/>
  <c r="T15" i="11"/>
  <c r="R15" i="11"/>
  <c r="S15" i="11" s="1"/>
  <c r="P15" i="11"/>
  <c r="Q15" i="11" s="1"/>
  <c r="O15" i="11"/>
  <c r="M15" i="11"/>
  <c r="L15" i="11"/>
  <c r="I15" i="11"/>
  <c r="N15" i="11" s="1"/>
  <c r="F15" i="11"/>
  <c r="T280" i="11"/>
  <c r="R280" i="11"/>
  <c r="S280" i="11" s="1"/>
  <c r="P280" i="11"/>
  <c r="Q280" i="11" s="1"/>
  <c r="M280" i="11"/>
  <c r="L280" i="11"/>
  <c r="I280" i="11"/>
  <c r="N280" i="11" s="1"/>
  <c r="O280" i="11" s="1"/>
  <c r="F280" i="11"/>
  <c r="T40" i="11"/>
  <c r="R40" i="11"/>
  <c r="S40" i="11" s="1"/>
  <c r="P40" i="11"/>
  <c r="Q40" i="11" s="1"/>
  <c r="M40" i="11"/>
  <c r="L40" i="11"/>
  <c r="I40" i="11"/>
  <c r="N40" i="11" s="1"/>
  <c r="O40" i="11" s="1"/>
  <c r="F40" i="11"/>
  <c r="T456" i="11"/>
  <c r="R456" i="11"/>
  <c r="S456" i="11" s="1"/>
  <c r="P456" i="11"/>
  <c r="Q456" i="11" s="1"/>
  <c r="O456" i="11"/>
  <c r="M456" i="11"/>
  <c r="L456" i="11"/>
  <c r="I456" i="11"/>
  <c r="N456" i="11" s="1"/>
  <c r="F456" i="11"/>
  <c r="T261" i="11"/>
  <c r="R261" i="11"/>
  <c r="S261" i="11" s="1"/>
  <c r="P261" i="11"/>
  <c r="Q261" i="11" s="1"/>
  <c r="M261" i="11"/>
  <c r="L261" i="11"/>
  <c r="I261" i="11"/>
  <c r="N261" i="11" s="1"/>
  <c r="O261" i="11" s="1"/>
  <c r="F261" i="11"/>
  <c r="T336" i="11"/>
  <c r="R336" i="11"/>
  <c r="S336" i="11" s="1"/>
  <c r="X185" i="11" s="1"/>
  <c r="P336" i="11"/>
  <c r="Q336" i="11" s="1"/>
  <c r="W185" i="11" s="1"/>
  <c r="O336" i="11"/>
  <c r="M336" i="11"/>
  <c r="L336" i="11"/>
  <c r="I336" i="11"/>
  <c r="N336" i="11" s="1"/>
  <c r="F336" i="11"/>
  <c r="T64" i="11"/>
  <c r="R64" i="11"/>
  <c r="S64" i="11" s="1"/>
  <c r="P64" i="11"/>
  <c r="Q64" i="11" s="1"/>
  <c r="M64" i="11"/>
  <c r="L64" i="11"/>
  <c r="I64" i="11"/>
  <c r="N64" i="11" s="1"/>
  <c r="O64" i="11" s="1"/>
  <c r="F64" i="11"/>
  <c r="T233" i="11"/>
  <c r="R233" i="11"/>
  <c r="S233" i="11" s="1"/>
  <c r="P233" i="11"/>
  <c r="Q233" i="11" s="1"/>
  <c r="M233" i="11"/>
  <c r="L233" i="11"/>
  <c r="I233" i="11"/>
  <c r="N233" i="11" s="1"/>
  <c r="O233" i="11" s="1"/>
  <c r="F233" i="11"/>
  <c r="T150" i="11"/>
  <c r="R150" i="11"/>
  <c r="S150" i="11" s="1"/>
  <c r="P150" i="11"/>
  <c r="Q150" i="11" s="1"/>
  <c r="M150" i="11"/>
  <c r="L150" i="11"/>
  <c r="I150" i="11"/>
  <c r="N150" i="11" s="1"/>
  <c r="O150" i="11" s="1"/>
  <c r="F150" i="11"/>
  <c r="T190" i="11"/>
  <c r="R190" i="11"/>
  <c r="S190" i="11" s="1"/>
  <c r="P190" i="11"/>
  <c r="Q190" i="11" s="1"/>
  <c r="O190" i="11"/>
  <c r="M190" i="11"/>
  <c r="L190" i="11"/>
  <c r="I190" i="11"/>
  <c r="N190" i="11" s="1"/>
  <c r="F190" i="11"/>
  <c r="T633" i="11"/>
  <c r="R633" i="11"/>
  <c r="S633" i="11" s="1"/>
  <c r="X423" i="11" s="1"/>
  <c r="P633" i="11"/>
  <c r="Q633" i="11" s="1"/>
  <c r="M633" i="11"/>
  <c r="L633" i="11"/>
  <c r="I633" i="11"/>
  <c r="N633" i="11" s="1"/>
  <c r="O633" i="11" s="1"/>
  <c r="F633" i="11"/>
  <c r="T32" i="11"/>
  <c r="R32" i="11"/>
  <c r="S32" i="11" s="1"/>
  <c r="P32" i="11"/>
  <c r="Q32" i="11" s="1"/>
  <c r="M32" i="11"/>
  <c r="L32" i="11"/>
  <c r="I32" i="11"/>
  <c r="N32" i="11" s="1"/>
  <c r="O32" i="11" s="1"/>
  <c r="F32" i="11"/>
  <c r="T529" i="11"/>
  <c r="R529" i="11"/>
  <c r="S529" i="11" s="1"/>
  <c r="P529" i="11"/>
  <c r="Q529" i="11" s="1"/>
  <c r="M529" i="11"/>
  <c r="L529" i="11"/>
  <c r="I529" i="11"/>
  <c r="N529" i="11" s="1"/>
  <c r="O529" i="11" s="1"/>
  <c r="F529" i="11"/>
  <c r="T158" i="11"/>
  <c r="R158" i="11"/>
  <c r="S158" i="11" s="1"/>
  <c r="P158" i="11"/>
  <c r="Q158" i="11" s="1"/>
  <c r="M158" i="11"/>
  <c r="L158" i="11"/>
  <c r="I158" i="11"/>
  <c r="N158" i="11" s="1"/>
  <c r="O158" i="11" s="1"/>
  <c r="F158" i="11"/>
  <c r="T161" i="11"/>
  <c r="R161" i="11"/>
  <c r="S161" i="11" s="1"/>
  <c r="P161" i="11"/>
  <c r="Q161" i="11" s="1"/>
  <c r="O161" i="11"/>
  <c r="M161" i="11"/>
  <c r="L161" i="11"/>
  <c r="I161" i="11"/>
  <c r="N161" i="11" s="1"/>
  <c r="F161" i="11"/>
  <c r="T274" i="11"/>
  <c r="R274" i="11"/>
  <c r="S274" i="11" s="1"/>
  <c r="P274" i="11"/>
  <c r="Q274" i="11" s="1"/>
  <c r="M274" i="11"/>
  <c r="L274" i="11"/>
  <c r="I274" i="11"/>
  <c r="N274" i="11" s="1"/>
  <c r="O274" i="11" s="1"/>
  <c r="F274" i="11"/>
  <c r="T142" i="11"/>
  <c r="R142" i="11"/>
  <c r="S142" i="11" s="1"/>
  <c r="P142" i="11"/>
  <c r="Q142" i="11" s="1"/>
  <c r="O142" i="11"/>
  <c r="M142" i="11"/>
  <c r="L142" i="11"/>
  <c r="I142" i="11"/>
  <c r="N142" i="11" s="1"/>
  <c r="F142" i="11"/>
  <c r="T610" i="11"/>
  <c r="R610" i="11"/>
  <c r="S610" i="11" s="1"/>
  <c r="P610" i="11"/>
  <c r="Q610" i="11" s="1"/>
  <c r="O610" i="11"/>
  <c r="M610" i="11"/>
  <c r="L610" i="11"/>
  <c r="I610" i="11"/>
  <c r="N610" i="11" s="1"/>
  <c r="F610" i="11"/>
  <c r="T87" i="11"/>
  <c r="R87" i="11"/>
  <c r="S87" i="11" s="1"/>
  <c r="P87" i="11"/>
  <c r="Q87" i="11" s="1"/>
  <c r="M87" i="11"/>
  <c r="L87" i="11"/>
  <c r="I87" i="11"/>
  <c r="N87" i="11" s="1"/>
  <c r="O87" i="11" s="1"/>
  <c r="F87" i="11"/>
  <c r="T111" i="11"/>
  <c r="R111" i="11"/>
  <c r="S111" i="11" s="1"/>
  <c r="P111" i="11"/>
  <c r="Q111" i="11" s="1"/>
  <c r="M111" i="11"/>
  <c r="L111" i="11"/>
  <c r="I111" i="11"/>
  <c r="N111" i="11" s="1"/>
  <c r="O111" i="11" s="1"/>
  <c r="F111" i="11"/>
  <c r="T205" i="11"/>
  <c r="R205" i="11"/>
  <c r="S205" i="11" s="1"/>
  <c r="P205" i="11"/>
  <c r="Q205" i="11" s="1"/>
  <c r="M205" i="11"/>
  <c r="L205" i="11"/>
  <c r="I205" i="11"/>
  <c r="N205" i="11" s="1"/>
  <c r="O205" i="11" s="1"/>
  <c r="F205" i="11"/>
  <c r="T97" i="11"/>
  <c r="R97" i="11"/>
  <c r="S97" i="11" s="1"/>
  <c r="P97" i="11"/>
  <c r="Q97" i="11" s="1"/>
  <c r="M97" i="11"/>
  <c r="L97" i="11"/>
  <c r="I97" i="11"/>
  <c r="N97" i="11" s="1"/>
  <c r="O97" i="11" s="1"/>
  <c r="F97" i="11"/>
  <c r="T631" i="11"/>
  <c r="R631" i="11"/>
  <c r="S631" i="11" s="1"/>
  <c r="P631" i="11"/>
  <c r="Q631" i="11" s="1"/>
  <c r="M631" i="11"/>
  <c r="L631" i="11"/>
  <c r="I631" i="11"/>
  <c r="N631" i="11" s="1"/>
  <c r="O631" i="11" s="1"/>
  <c r="F631" i="11"/>
  <c r="T554" i="11"/>
  <c r="R554" i="11"/>
  <c r="S554" i="11" s="1"/>
  <c r="P554" i="11"/>
  <c r="Q554" i="11" s="1"/>
  <c r="O554" i="11"/>
  <c r="M554" i="11"/>
  <c r="L554" i="11"/>
  <c r="I554" i="11"/>
  <c r="N554" i="11" s="1"/>
  <c r="F554" i="11"/>
  <c r="T448" i="11"/>
  <c r="R448" i="11"/>
  <c r="S448" i="11" s="1"/>
  <c r="P448" i="11"/>
  <c r="Q448" i="11" s="1"/>
  <c r="O448" i="11"/>
  <c r="M448" i="11"/>
  <c r="L448" i="11"/>
  <c r="I448" i="11"/>
  <c r="N448" i="11" s="1"/>
  <c r="F448" i="11"/>
  <c r="T98" i="11"/>
  <c r="R98" i="11"/>
  <c r="S98" i="11" s="1"/>
  <c r="P98" i="11"/>
  <c r="Q98" i="11" s="1"/>
  <c r="M98" i="11"/>
  <c r="L98" i="11"/>
  <c r="I98" i="11"/>
  <c r="N98" i="11" s="1"/>
  <c r="O98" i="11" s="1"/>
  <c r="F98" i="11"/>
  <c r="T465" i="11"/>
  <c r="R465" i="11"/>
  <c r="S465" i="11" s="1"/>
  <c r="P465" i="11"/>
  <c r="Q465" i="11" s="1"/>
  <c r="M465" i="11"/>
  <c r="L465" i="11"/>
  <c r="I465" i="11"/>
  <c r="N465" i="11" s="1"/>
  <c r="O465" i="11" s="1"/>
  <c r="F465" i="11"/>
  <c r="T90" i="11"/>
  <c r="R90" i="11"/>
  <c r="S90" i="11" s="1"/>
  <c r="P90" i="11"/>
  <c r="Q90" i="11" s="1"/>
  <c r="O90" i="11"/>
  <c r="M90" i="11"/>
  <c r="L90" i="11"/>
  <c r="I90" i="11"/>
  <c r="N90" i="11" s="1"/>
  <c r="F90" i="11"/>
  <c r="T301" i="11"/>
  <c r="R301" i="11"/>
  <c r="S301" i="11" s="1"/>
  <c r="P301" i="11"/>
  <c r="Q301" i="11" s="1"/>
  <c r="M301" i="11"/>
  <c r="L301" i="11"/>
  <c r="I301" i="11"/>
  <c r="N301" i="11" s="1"/>
  <c r="O301" i="11" s="1"/>
  <c r="F301" i="11"/>
  <c r="T65" i="11"/>
  <c r="R65" i="11"/>
  <c r="S65" i="11" s="1"/>
  <c r="P65" i="11"/>
  <c r="Q65" i="11" s="1"/>
  <c r="O65" i="11"/>
  <c r="M65" i="11"/>
  <c r="L65" i="11"/>
  <c r="I65" i="11"/>
  <c r="N65" i="11" s="1"/>
  <c r="F65" i="11"/>
  <c r="T151" i="11"/>
  <c r="R151" i="11"/>
  <c r="S151" i="11" s="1"/>
  <c r="P151" i="11"/>
  <c r="Q151" i="11" s="1"/>
  <c r="M151" i="11"/>
  <c r="L151" i="11"/>
  <c r="I151" i="11"/>
  <c r="N151" i="11" s="1"/>
  <c r="O151" i="11" s="1"/>
  <c r="F151" i="11"/>
  <c r="T51" i="11"/>
  <c r="R51" i="11"/>
  <c r="S51" i="11" s="1"/>
  <c r="X527" i="11" s="1"/>
  <c r="P51" i="11"/>
  <c r="Q51" i="11" s="1"/>
  <c r="O51" i="11"/>
  <c r="M51" i="11"/>
  <c r="L51" i="11"/>
  <c r="I51" i="11"/>
  <c r="N51" i="11" s="1"/>
  <c r="F51" i="11"/>
  <c r="T558" i="11"/>
  <c r="R558" i="11"/>
  <c r="S558" i="11" s="1"/>
  <c r="X136" i="11" s="1"/>
  <c r="P558" i="11"/>
  <c r="Q558" i="11" s="1"/>
  <c r="M558" i="11"/>
  <c r="L558" i="11"/>
  <c r="I558" i="11"/>
  <c r="N558" i="11" s="1"/>
  <c r="O558" i="11" s="1"/>
  <c r="F558" i="11"/>
  <c r="T560" i="11"/>
  <c r="R560" i="11"/>
  <c r="S560" i="11" s="1"/>
  <c r="P560" i="11"/>
  <c r="Q560" i="11" s="1"/>
  <c r="W422" i="11" s="1"/>
  <c r="M560" i="11"/>
  <c r="L560" i="11"/>
  <c r="I560" i="11"/>
  <c r="N560" i="11" s="1"/>
  <c r="O560" i="11" s="1"/>
  <c r="F560" i="11"/>
  <c r="T635" i="11"/>
  <c r="R635" i="11"/>
  <c r="S635" i="11" s="1"/>
  <c r="P635" i="11"/>
  <c r="Q635" i="11" s="1"/>
  <c r="W246" i="11" s="1"/>
  <c r="O635" i="11"/>
  <c r="M635" i="11"/>
  <c r="L635" i="11"/>
  <c r="I635" i="11"/>
  <c r="N635" i="11" s="1"/>
  <c r="F635" i="11"/>
  <c r="T198" i="11"/>
  <c r="R198" i="11"/>
  <c r="S198" i="11" s="1"/>
  <c r="P198" i="11"/>
  <c r="Q198" i="11" s="1"/>
  <c r="O198" i="11"/>
  <c r="M198" i="11"/>
  <c r="L198" i="11"/>
  <c r="I198" i="11"/>
  <c r="N198" i="11" s="1"/>
  <c r="F198" i="11"/>
  <c r="T526" i="11"/>
  <c r="R526" i="11"/>
  <c r="S526" i="11" s="1"/>
  <c r="P526" i="11"/>
  <c r="Q526" i="11" s="1"/>
  <c r="M526" i="11"/>
  <c r="L526" i="11"/>
  <c r="I526" i="11"/>
  <c r="N526" i="11" s="1"/>
  <c r="O526" i="11" s="1"/>
  <c r="F526" i="11"/>
  <c r="T314" i="11"/>
  <c r="R314" i="11"/>
  <c r="S314" i="11" s="1"/>
  <c r="P314" i="11"/>
  <c r="Q314" i="11" s="1"/>
  <c r="O314" i="11"/>
  <c r="M314" i="11"/>
  <c r="L314" i="11"/>
  <c r="I314" i="11"/>
  <c r="N314" i="11" s="1"/>
  <c r="F314" i="11"/>
  <c r="T56" i="11"/>
  <c r="R56" i="11"/>
  <c r="S56" i="11" s="1"/>
  <c r="P56" i="11"/>
  <c r="Q56" i="11" s="1"/>
  <c r="M56" i="11"/>
  <c r="L56" i="11"/>
  <c r="I56" i="11"/>
  <c r="N56" i="11" s="1"/>
  <c r="O56" i="11" s="1"/>
  <c r="F56" i="11"/>
  <c r="T137" i="11"/>
  <c r="R137" i="11"/>
  <c r="S137" i="11" s="1"/>
  <c r="P137" i="11"/>
  <c r="Q137" i="11" s="1"/>
  <c r="M137" i="11"/>
  <c r="L137" i="11"/>
  <c r="I137" i="11"/>
  <c r="N137" i="11" s="1"/>
  <c r="O137" i="11" s="1"/>
  <c r="F137" i="11"/>
  <c r="T140" i="11"/>
  <c r="R140" i="11"/>
  <c r="S140" i="11" s="1"/>
  <c r="P140" i="11"/>
  <c r="Q140" i="11" s="1"/>
  <c r="O140" i="11"/>
  <c r="M140" i="11"/>
  <c r="L140" i="11"/>
  <c r="I140" i="11"/>
  <c r="N140" i="11" s="1"/>
  <c r="F140" i="11"/>
  <c r="T621" i="11"/>
  <c r="R621" i="11"/>
  <c r="S621" i="11" s="1"/>
  <c r="P621" i="11"/>
  <c r="Q621" i="11" s="1"/>
  <c r="O621" i="11"/>
  <c r="M621" i="11"/>
  <c r="L621" i="11"/>
  <c r="I621" i="11"/>
  <c r="N621" i="11" s="1"/>
  <c r="F621" i="11"/>
  <c r="T107" i="11"/>
  <c r="R107" i="11"/>
  <c r="S107" i="11" s="1"/>
  <c r="P107" i="11"/>
  <c r="Q107" i="11" s="1"/>
  <c r="M107" i="11"/>
  <c r="L107" i="11"/>
  <c r="I107" i="11"/>
  <c r="N107" i="11" s="1"/>
  <c r="O107" i="11" s="1"/>
  <c r="F107" i="11"/>
  <c r="T433" i="11"/>
  <c r="R433" i="11"/>
  <c r="S433" i="11" s="1"/>
  <c r="P433" i="11"/>
  <c r="Q433" i="11" s="1"/>
  <c r="M433" i="11"/>
  <c r="L433" i="11"/>
  <c r="I433" i="11"/>
  <c r="N433" i="11" s="1"/>
  <c r="O433" i="11" s="1"/>
  <c r="F433" i="11"/>
  <c r="T196" i="11"/>
  <c r="R196" i="11"/>
  <c r="S196" i="11" s="1"/>
  <c r="P196" i="11"/>
  <c r="Q196" i="11" s="1"/>
  <c r="O196" i="11"/>
  <c r="M196" i="11"/>
  <c r="L196" i="11"/>
  <c r="I196" i="11"/>
  <c r="N196" i="11" s="1"/>
  <c r="F196" i="11"/>
  <c r="T470" i="11"/>
  <c r="R470" i="11"/>
  <c r="S470" i="11" s="1"/>
  <c r="P470" i="11"/>
  <c r="Q470" i="11" s="1"/>
  <c r="M470" i="11"/>
  <c r="L470" i="11"/>
  <c r="I470" i="11"/>
  <c r="N470" i="11" s="1"/>
  <c r="O470" i="11" s="1"/>
  <c r="F470" i="11"/>
  <c r="T445" i="11"/>
  <c r="R445" i="11"/>
  <c r="S445" i="11" s="1"/>
  <c r="P445" i="11"/>
  <c r="Q445" i="11" s="1"/>
  <c r="M445" i="11"/>
  <c r="L445" i="11"/>
  <c r="I445" i="11"/>
  <c r="N445" i="11" s="1"/>
  <c r="O445" i="11" s="1"/>
  <c r="F445" i="11"/>
  <c r="T226" i="11"/>
  <c r="R226" i="11"/>
  <c r="S226" i="11" s="1"/>
  <c r="P226" i="11"/>
  <c r="Q226" i="11" s="1"/>
  <c r="M226" i="11"/>
  <c r="L226" i="11"/>
  <c r="I226" i="11"/>
  <c r="N226" i="11" s="1"/>
  <c r="O226" i="11" s="1"/>
  <c r="F226" i="11"/>
  <c r="T525" i="11"/>
  <c r="R525" i="11"/>
  <c r="S525" i="11" s="1"/>
  <c r="P525" i="11"/>
  <c r="Q525" i="11" s="1"/>
  <c r="M525" i="11"/>
  <c r="L525" i="11"/>
  <c r="I525" i="11"/>
  <c r="N525" i="11" s="1"/>
  <c r="O525" i="11" s="1"/>
  <c r="F525" i="11"/>
  <c r="T618" i="11"/>
  <c r="R618" i="11"/>
  <c r="S618" i="11" s="1"/>
  <c r="P618" i="11"/>
  <c r="Q618" i="11" s="1"/>
  <c r="O618" i="11"/>
  <c r="M618" i="11"/>
  <c r="L618" i="11"/>
  <c r="I618" i="11"/>
  <c r="N618" i="11" s="1"/>
  <c r="F618" i="11"/>
  <c r="T78" i="11"/>
  <c r="R78" i="11"/>
  <c r="S78" i="11" s="1"/>
  <c r="P78" i="11"/>
  <c r="Q78" i="11" s="1"/>
  <c r="M78" i="11"/>
  <c r="L78" i="11"/>
  <c r="I78" i="11"/>
  <c r="N78" i="11" s="1"/>
  <c r="O78" i="11" s="1"/>
  <c r="F78" i="11"/>
  <c r="T252" i="11"/>
  <c r="R252" i="11"/>
  <c r="S252" i="11" s="1"/>
  <c r="P252" i="11"/>
  <c r="Q252" i="11" s="1"/>
  <c r="O252" i="11"/>
  <c r="M252" i="11"/>
  <c r="L252" i="11"/>
  <c r="I252" i="11"/>
  <c r="N252" i="11" s="1"/>
  <c r="F252" i="11"/>
  <c r="T573" i="11"/>
  <c r="R573" i="11"/>
  <c r="S573" i="11" s="1"/>
  <c r="P573" i="11"/>
  <c r="Q573" i="11" s="1"/>
  <c r="O573" i="11"/>
  <c r="M573" i="11"/>
  <c r="L573" i="11"/>
  <c r="I573" i="11"/>
  <c r="N573" i="11" s="1"/>
  <c r="F573" i="11"/>
  <c r="T292" i="11"/>
  <c r="R292" i="11"/>
  <c r="S292" i="11" s="1"/>
  <c r="P292" i="11"/>
  <c r="Q292" i="11" s="1"/>
  <c r="M292" i="11"/>
  <c r="L292" i="11"/>
  <c r="I292" i="11"/>
  <c r="N292" i="11" s="1"/>
  <c r="O292" i="11" s="1"/>
  <c r="F292" i="11"/>
  <c r="T376" i="11"/>
  <c r="R376" i="11"/>
  <c r="S376" i="11" s="1"/>
  <c r="P376" i="11"/>
  <c r="Q376" i="11" s="1"/>
  <c r="O376" i="11"/>
  <c r="M376" i="11"/>
  <c r="L376" i="11"/>
  <c r="I376" i="11"/>
  <c r="N376" i="11" s="1"/>
  <c r="F376" i="11"/>
  <c r="T295" i="11"/>
  <c r="R295" i="11"/>
  <c r="S295" i="11" s="1"/>
  <c r="P295" i="11"/>
  <c r="Q295" i="11" s="1"/>
  <c r="M295" i="11"/>
  <c r="L295" i="11"/>
  <c r="I295" i="11"/>
  <c r="N295" i="11" s="1"/>
  <c r="O295" i="11" s="1"/>
  <c r="F295" i="11"/>
  <c r="T374" i="11"/>
  <c r="R374" i="11"/>
  <c r="S374" i="11" s="1"/>
  <c r="P374" i="11"/>
  <c r="Q374" i="11" s="1"/>
  <c r="M374" i="11"/>
  <c r="L374" i="11"/>
  <c r="I374" i="11"/>
  <c r="N374" i="11" s="1"/>
  <c r="O374" i="11" s="1"/>
  <c r="F374" i="11"/>
  <c r="T575" i="11"/>
  <c r="R575" i="11"/>
  <c r="S575" i="11" s="1"/>
  <c r="P575" i="11"/>
  <c r="Q575" i="11" s="1"/>
  <c r="O575" i="11"/>
  <c r="M575" i="11"/>
  <c r="L575" i="11"/>
  <c r="I575" i="11"/>
  <c r="N575" i="11" s="1"/>
  <c r="F575" i="11"/>
  <c r="T234" i="11"/>
  <c r="R234" i="11"/>
  <c r="S234" i="11" s="1"/>
  <c r="P234" i="11"/>
  <c r="Q234" i="11" s="1"/>
  <c r="M234" i="11"/>
  <c r="L234" i="11"/>
  <c r="I234" i="11"/>
  <c r="N234" i="11" s="1"/>
  <c r="O234" i="11" s="1"/>
  <c r="F234" i="11"/>
  <c r="T132" i="11"/>
  <c r="R132" i="11"/>
  <c r="S132" i="11" s="1"/>
  <c r="P132" i="11"/>
  <c r="Q132" i="11" s="1"/>
  <c r="M132" i="11"/>
  <c r="L132" i="11"/>
  <c r="I132" i="11"/>
  <c r="N132" i="11" s="1"/>
  <c r="O132" i="11" s="1"/>
  <c r="F132" i="11"/>
  <c r="T244" i="11"/>
  <c r="R244" i="11"/>
  <c r="S244" i="11" s="1"/>
  <c r="P244" i="11"/>
  <c r="Q244" i="11" s="1"/>
  <c r="O244" i="11"/>
  <c r="M244" i="11"/>
  <c r="L244" i="11"/>
  <c r="I244" i="11"/>
  <c r="N244" i="11" s="1"/>
  <c r="F244" i="11"/>
  <c r="T350" i="11"/>
  <c r="R350" i="11"/>
  <c r="S350" i="11" s="1"/>
  <c r="X627" i="11" s="1"/>
  <c r="P350" i="11"/>
  <c r="Q350" i="11" s="1"/>
  <c r="O350" i="11"/>
  <c r="M350" i="11"/>
  <c r="L350" i="11"/>
  <c r="I350" i="11"/>
  <c r="N350" i="11" s="1"/>
  <c r="F350" i="11"/>
  <c r="T598" i="11"/>
  <c r="R598" i="11"/>
  <c r="S598" i="11" s="1"/>
  <c r="P598" i="11"/>
  <c r="Q598" i="11" s="1"/>
  <c r="M598" i="11"/>
  <c r="L598" i="11"/>
  <c r="I598" i="11"/>
  <c r="N598" i="11" s="1"/>
  <c r="O598" i="11" s="1"/>
  <c r="F598" i="11"/>
  <c r="T197" i="11"/>
  <c r="R197" i="11"/>
  <c r="S197" i="11" s="1"/>
  <c r="P197" i="11"/>
  <c r="Q197" i="11" s="1"/>
  <c r="M197" i="11"/>
  <c r="L197" i="11"/>
  <c r="I197" i="11"/>
  <c r="N197" i="11" s="1"/>
  <c r="O197" i="11" s="1"/>
  <c r="F197" i="11"/>
  <c r="T589" i="11"/>
  <c r="R589" i="11"/>
  <c r="S589" i="11" s="1"/>
  <c r="P589" i="11"/>
  <c r="Q589" i="11" s="1"/>
  <c r="M589" i="11"/>
  <c r="L589" i="11"/>
  <c r="I589" i="11"/>
  <c r="N589" i="11" s="1"/>
  <c r="O589" i="11" s="1"/>
  <c r="F589" i="11"/>
  <c r="T505" i="11"/>
  <c r="R505" i="11"/>
  <c r="S505" i="11" s="1"/>
  <c r="P505" i="11"/>
  <c r="Q505" i="11" s="1"/>
  <c r="O505" i="11"/>
  <c r="M505" i="11"/>
  <c r="L505" i="11"/>
  <c r="I505" i="11"/>
  <c r="N505" i="11" s="1"/>
  <c r="F505" i="11"/>
  <c r="T460" i="11"/>
  <c r="R460" i="11"/>
  <c r="S460" i="11" s="1"/>
  <c r="P460" i="11"/>
  <c r="Q460" i="11" s="1"/>
  <c r="O460" i="11"/>
  <c r="M460" i="11"/>
  <c r="L460" i="11"/>
  <c r="I460" i="11"/>
  <c r="N460" i="11" s="1"/>
  <c r="F460" i="11"/>
  <c r="T235" i="11"/>
  <c r="R235" i="11"/>
  <c r="S235" i="11" s="1"/>
  <c r="P235" i="11"/>
  <c r="Q235" i="11" s="1"/>
  <c r="O235" i="11"/>
  <c r="M235" i="11"/>
  <c r="L235" i="11"/>
  <c r="I235" i="11"/>
  <c r="N235" i="11" s="1"/>
  <c r="F235" i="11"/>
  <c r="T206" i="11"/>
  <c r="R206" i="11"/>
  <c r="S206" i="11" s="1"/>
  <c r="P206" i="11"/>
  <c r="Q206" i="11" s="1"/>
  <c r="O206" i="11"/>
  <c r="M206" i="11"/>
  <c r="L206" i="11"/>
  <c r="I206" i="11"/>
  <c r="N206" i="11" s="1"/>
  <c r="F206" i="11"/>
  <c r="T396" i="11"/>
  <c r="R396" i="11"/>
  <c r="S396" i="11" s="1"/>
  <c r="P396" i="11"/>
  <c r="Q396" i="11" s="1"/>
  <c r="O396" i="11"/>
  <c r="M396" i="11"/>
  <c r="L396" i="11"/>
  <c r="I396" i="11"/>
  <c r="N396" i="11" s="1"/>
  <c r="F396" i="11"/>
  <c r="T324" i="11"/>
  <c r="R324" i="11"/>
  <c r="S324" i="11" s="1"/>
  <c r="P324" i="11"/>
  <c r="Q324" i="11" s="1"/>
  <c r="O324" i="11"/>
  <c r="M324" i="11"/>
  <c r="L324" i="11"/>
  <c r="I324" i="11"/>
  <c r="N324" i="11" s="1"/>
  <c r="F324" i="11"/>
  <c r="T12" i="11"/>
  <c r="R12" i="11"/>
  <c r="S12" i="11" s="1"/>
  <c r="P12" i="11"/>
  <c r="Q12" i="11" s="1"/>
  <c r="O12" i="11"/>
  <c r="M12" i="11"/>
  <c r="L12" i="11"/>
  <c r="I12" i="11"/>
  <c r="N12" i="11" s="1"/>
  <c r="F12" i="11"/>
  <c r="T482" i="11"/>
  <c r="R482" i="11"/>
  <c r="S482" i="11" s="1"/>
  <c r="P482" i="11"/>
  <c r="Q482" i="11" s="1"/>
  <c r="O482" i="11"/>
  <c r="M482" i="11"/>
  <c r="L482" i="11"/>
  <c r="I482" i="11"/>
  <c r="N482" i="11" s="1"/>
  <c r="F482" i="11"/>
  <c r="T447" i="11"/>
  <c r="R447" i="11"/>
  <c r="S447" i="11" s="1"/>
  <c r="P447" i="11"/>
  <c r="Q447" i="11" s="1"/>
  <c r="O447" i="11"/>
  <c r="M447" i="11"/>
  <c r="L447" i="11"/>
  <c r="I447" i="11"/>
  <c r="N447" i="11" s="1"/>
  <c r="F447" i="11"/>
  <c r="T160" i="11"/>
  <c r="R160" i="11"/>
  <c r="S160" i="11" s="1"/>
  <c r="P160" i="11"/>
  <c r="Q160" i="11" s="1"/>
  <c r="M160" i="11"/>
  <c r="L160" i="11"/>
  <c r="I160" i="11"/>
  <c r="N160" i="11" s="1"/>
  <c r="O160" i="11" s="1"/>
  <c r="F160" i="11"/>
  <c r="T156" i="11"/>
  <c r="R156" i="11"/>
  <c r="S156" i="11" s="1"/>
  <c r="P156" i="11"/>
  <c r="Q156" i="11" s="1"/>
  <c r="M156" i="11"/>
  <c r="L156" i="11"/>
  <c r="I156" i="11"/>
  <c r="N156" i="11" s="1"/>
  <c r="O156" i="11" s="1"/>
  <c r="F156" i="11"/>
  <c r="T406" i="11"/>
  <c r="R406" i="11"/>
  <c r="S406" i="11" s="1"/>
  <c r="P406" i="11"/>
  <c r="Q406" i="11" s="1"/>
  <c r="O406" i="11"/>
  <c r="M406" i="11"/>
  <c r="L406" i="11"/>
  <c r="I406" i="11"/>
  <c r="N406" i="11" s="1"/>
  <c r="F406" i="11"/>
  <c r="T110" i="11"/>
  <c r="R110" i="11"/>
  <c r="S110" i="11" s="1"/>
  <c r="P110" i="11"/>
  <c r="Q110" i="11" s="1"/>
  <c r="M110" i="11"/>
  <c r="L110" i="11"/>
  <c r="I110" i="11"/>
  <c r="N110" i="11" s="1"/>
  <c r="O110" i="11" s="1"/>
  <c r="F110" i="11"/>
  <c r="T117" i="11"/>
  <c r="R117" i="11"/>
  <c r="S117" i="11" s="1"/>
  <c r="P117" i="11"/>
  <c r="Q117" i="11" s="1"/>
  <c r="M117" i="11"/>
  <c r="L117" i="11"/>
  <c r="I117" i="11"/>
  <c r="N117" i="11" s="1"/>
  <c r="O117" i="11" s="1"/>
  <c r="F117" i="11"/>
  <c r="T521" i="11"/>
  <c r="R521" i="11"/>
  <c r="S521" i="11" s="1"/>
  <c r="P521" i="11"/>
  <c r="Q521" i="11" s="1"/>
  <c r="O521" i="11"/>
  <c r="M521" i="11"/>
  <c r="L521" i="11"/>
  <c r="I521" i="11"/>
  <c r="N521" i="11" s="1"/>
  <c r="F521" i="11"/>
  <c r="T559" i="11"/>
  <c r="R559" i="11"/>
  <c r="S559" i="11" s="1"/>
  <c r="P559" i="11"/>
  <c r="Q559" i="11" s="1"/>
  <c r="M559" i="11"/>
  <c r="L559" i="11"/>
  <c r="I559" i="11"/>
  <c r="N559" i="11" s="1"/>
  <c r="O559" i="11" s="1"/>
  <c r="F559" i="11"/>
  <c r="T4" i="11"/>
  <c r="R4" i="11"/>
  <c r="S4" i="11" s="1"/>
  <c r="P4" i="11"/>
  <c r="Q4" i="11" s="1"/>
  <c r="M4" i="11"/>
  <c r="L4" i="11"/>
  <c r="I4" i="11"/>
  <c r="N4" i="11" s="1"/>
  <c r="O4" i="11" s="1"/>
  <c r="F4" i="11"/>
  <c r="T492" i="11"/>
  <c r="R492" i="11"/>
  <c r="S492" i="11" s="1"/>
  <c r="P492" i="11"/>
  <c r="Q492" i="11" s="1"/>
  <c r="O492" i="11"/>
  <c r="M492" i="11"/>
  <c r="L492" i="11"/>
  <c r="I492" i="11"/>
  <c r="N492" i="11" s="1"/>
  <c r="F492" i="11"/>
  <c r="T645" i="11"/>
  <c r="R645" i="11"/>
  <c r="S645" i="11" s="1"/>
  <c r="P645" i="11"/>
  <c r="Q645" i="11" s="1"/>
  <c r="M645" i="11"/>
  <c r="L645" i="11"/>
  <c r="I645" i="11"/>
  <c r="N645" i="11" s="1"/>
  <c r="O645" i="11" s="1"/>
  <c r="F645" i="11"/>
  <c r="T46" i="11"/>
  <c r="R46" i="11"/>
  <c r="S46" i="11" s="1"/>
  <c r="P46" i="11"/>
  <c r="Q46" i="11" s="1"/>
  <c r="O46" i="11"/>
  <c r="M46" i="11"/>
  <c r="L46" i="11"/>
  <c r="I46" i="11"/>
  <c r="N46" i="11" s="1"/>
  <c r="F46" i="11"/>
  <c r="T605" i="11"/>
  <c r="R605" i="11"/>
  <c r="S605" i="11" s="1"/>
  <c r="P605" i="11"/>
  <c r="Q605" i="11" s="1"/>
  <c r="M605" i="11"/>
  <c r="L605" i="11"/>
  <c r="I605" i="11"/>
  <c r="N605" i="11" s="1"/>
  <c r="O605" i="11" s="1"/>
  <c r="F605" i="11"/>
  <c r="T127" i="11"/>
  <c r="R127" i="11"/>
  <c r="S127" i="11" s="1"/>
  <c r="P127" i="11"/>
  <c r="Q127" i="11" s="1"/>
  <c r="M127" i="11"/>
  <c r="L127" i="11"/>
  <c r="I127" i="11"/>
  <c r="N127" i="11" s="1"/>
  <c r="O127" i="11" s="1"/>
  <c r="F127" i="11"/>
  <c r="T455" i="11"/>
  <c r="R455" i="11"/>
  <c r="S455" i="11" s="1"/>
  <c r="P455" i="11"/>
  <c r="Q455" i="11" s="1"/>
  <c r="M455" i="11"/>
  <c r="L455" i="11"/>
  <c r="I455" i="11"/>
  <c r="N455" i="11" s="1"/>
  <c r="O455" i="11" s="1"/>
  <c r="F455" i="11"/>
  <c r="T221" i="11"/>
  <c r="R221" i="11"/>
  <c r="S221" i="11" s="1"/>
  <c r="P221" i="11"/>
  <c r="Q221" i="11" s="1"/>
  <c r="O221" i="11"/>
  <c r="M221" i="11"/>
  <c r="L221" i="11"/>
  <c r="I221" i="11"/>
  <c r="N221" i="11" s="1"/>
  <c r="F221" i="11"/>
  <c r="T625" i="11"/>
  <c r="R625" i="11"/>
  <c r="S625" i="11" s="1"/>
  <c r="P625" i="11"/>
  <c r="Q625" i="11" s="1"/>
  <c r="W308" i="11" s="1"/>
  <c r="M625" i="11"/>
  <c r="L625" i="11"/>
  <c r="I625" i="11"/>
  <c r="N625" i="11" s="1"/>
  <c r="O625" i="11" s="1"/>
  <c r="F625" i="11"/>
  <c r="T133" i="11"/>
  <c r="R133" i="11"/>
  <c r="S133" i="11" s="1"/>
  <c r="P133" i="11"/>
  <c r="Q133" i="11" s="1"/>
  <c r="O133" i="11"/>
  <c r="M133" i="11"/>
  <c r="L133" i="11"/>
  <c r="I133" i="11"/>
  <c r="N133" i="11" s="1"/>
  <c r="F133" i="11"/>
  <c r="T441" i="11"/>
  <c r="R441" i="11"/>
  <c r="S441" i="11" s="1"/>
  <c r="P441" i="11"/>
  <c r="Q441" i="11" s="1"/>
  <c r="M441" i="11"/>
  <c r="L441" i="11"/>
  <c r="I441" i="11"/>
  <c r="N441" i="11" s="1"/>
  <c r="O441" i="11" s="1"/>
  <c r="F441" i="11"/>
  <c r="T303" i="11"/>
  <c r="R303" i="11"/>
  <c r="S303" i="11" s="1"/>
  <c r="X53" i="11" s="1"/>
  <c r="P303" i="11"/>
  <c r="Q303" i="11" s="1"/>
  <c r="O303" i="11"/>
  <c r="M303" i="11"/>
  <c r="L303" i="11"/>
  <c r="I303" i="11"/>
  <c r="N303" i="11" s="1"/>
  <c r="F303" i="11"/>
  <c r="T568" i="11"/>
  <c r="R568" i="11"/>
  <c r="S568" i="11" s="1"/>
  <c r="P568" i="11"/>
  <c r="Q568" i="11" s="1"/>
  <c r="O568" i="11"/>
  <c r="M568" i="11"/>
  <c r="L568" i="11"/>
  <c r="I568" i="11"/>
  <c r="N568" i="11" s="1"/>
  <c r="F568" i="11"/>
  <c r="T294" i="11"/>
  <c r="R294" i="11"/>
  <c r="S294" i="11" s="1"/>
  <c r="P294" i="11"/>
  <c r="Q294" i="11" s="1"/>
  <c r="O294" i="11"/>
  <c r="M294" i="11"/>
  <c r="L294" i="11"/>
  <c r="I294" i="11"/>
  <c r="N294" i="11" s="1"/>
  <c r="F294" i="11"/>
  <c r="T149" i="11"/>
  <c r="R149" i="11"/>
  <c r="S149" i="11" s="1"/>
  <c r="P149" i="11"/>
  <c r="Q149" i="11" s="1"/>
  <c r="M149" i="11"/>
  <c r="L149" i="11"/>
  <c r="I149" i="11"/>
  <c r="N149" i="11" s="1"/>
  <c r="O149" i="11" s="1"/>
  <c r="F149" i="11"/>
  <c r="T50" i="11"/>
  <c r="R50" i="11"/>
  <c r="S50" i="11" s="1"/>
  <c r="P50" i="11"/>
  <c r="Q50" i="11" s="1"/>
  <c r="O50" i="11"/>
  <c r="M50" i="11"/>
  <c r="L50" i="11"/>
  <c r="I50" i="11"/>
  <c r="N50" i="11" s="1"/>
  <c r="F50" i="11"/>
  <c r="T512" i="11"/>
  <c r="R512" i="11"/>
  <c r="S512" i="11" s="1"/>
  <c r="P512" i="11"/>
  <c r="Q512" i="11" s="1"/>
  <c r="O512" i="11"/>
  <c r="M512" i="11"/>
  <c r="L512" i="11"/>
  <c r="I512" i="11"/>
  <c r="N512" i="11" s="1"/>
  <c r="F512" i="11"/>
  <c r="T250" i="11"/>
  <c r="R250" i="11"/>
  <c r="S250" i="11" s="1"/>
  <c r="P250" i="11"/>
  <c r="Q250" i="11" s="1"/>
  <c r="M250" i="11"/>
  <c r="L250" i="11"/>
  <c r="I250" i="11"/>
  <c r="N250" i="11" s="1"/>
  <c r="O250" i="11" s="1"/>
  <c r="F250" i="11"/>
  <c r="T310" i="11"/>
  <c r="R310" i="11"/>
  <c r="S310" i="11" s="1"/>
  <c r="P310" i="11"/>
  <c r="Q310" i="11" s="1"/>
  <c r="M310" i="11"/>
  <c r="L310" i="11"/>
  <c r="I310" i="11"/>
  <c r="N310" i="11" s="1"/>
  <c r="O310" i="11" s="1"/>
  <c r="F310" i="11"/>
  <c r="T177" i="11"/>
  <c r="R177" i="11"/>
  <c r="S177" i="11" s="1"/>
  <c r="P177" i="11"/>
  <c r="Q177" i="11" s="1"/>
  <c r="M177" i="11"/>
  <c r="L177" i="11"/>
  <c r="I177" i="11"/>
  <c r="N177" i="11" s="1"/>
  <c r="O177" i="11" s="1"/>
  <c r="F177" i="11"/>
  <c r="T434" i="11"/>
  <c r="R434" i="11"/>
  <c r="S434" i="11" s="1"/>
  <c r="P434" i="11"/>
  <c r="Q434" i="11" s="1"/>
  <c r="M434" i="11"/>
  <c r="L434" i="11"/>
  <c r="I434" i="11"/>
  <c r="N434" i="11" s="1"/>
  <c r="O434" i="11" s="1"/>
  <c r="F434" i="11"/>
  <c r="T609" i="11"/>
  <c r="R609" i="11"/>
  <c r="S609" i="11" s="1"/>
  <c r="P609" i="11"/>
  <c r="Q609" i="11" s="1"/>
  <c r="O609" i="11"/>
  <c r="M609" i="11"/>
  <c r="L609" i="11"/>
  <c r="I609" i="11"/>
  <c r="N609" i="11" s="1"/>
  <c r="F609" i="11"/>
  <c r="T387" i="11"/>
  <c r="R387" i="11"/>
  <c r="S387" i="11" s="1"/>
  <c r="P387" i="11"/>
  <c r="Q387" i="11" s="1"/>
  <c r="O387" i="11"/>
  <c r="M387" i="11"/>
  <c r="L387" i="11"/>
  <c r="I387" i="11"/>
  <c r="N387" i="11" s="1"/>
  <c r="F387" i="11"/>
  <c r="T567" i="11"/>
  <c r="R567" i="11"/>
  <c r="S567" i="11" s="1"/>
  <c r="P567" i="11"/>
  <c r="Q567" i="11" s="1"/>
  <c r="M567" i="11"/>
  <c r="L567" i="11"/>
  <c r="I567" i="11"/>
  <c r="N567" i="11" s="1"/>
  <c r="O567" i="11" s="1"/>
  <c r="F567" i="11"/>
  <c r="T272" i="11"/>
  <c r="R272" i="11"/>
  <c r="S272" i="11" s="1"/>
  <c r="P272" i="11"/>
  <c r="Q272" i="11" s="1"/>
  <c r="O272" i="11"/>
  <c r="M272" i="11"/>
  <c r="L272" i="11"/>
  <c r="I272" i="11"/>
  <c r="N272" i="11" s="1"/>
  <c r="F272" i="11"/>
  <c r="T457" i="11"/>
  <c r="R457" i="11"/>
  <c r="S457" i="11" s="1"/>
  <c r="P457" i="11"/>
  <c r="Q457" i="11" s="1"/>
  <c r="O457" i="11"/>
  <c r="M457" i="11"/>
  <c r="L457" i="11"/>
  <c r="I457" i="11"/>
  <c r="N457" i="11" s="1"/>
  <c r="F457" i="11"/>
  <c r="T562" i="11"/>
  <c r="R562" i="11"/>
  <c r="S562" i="11" s="1"/>
  <c r="P562" i="11"/>
  <c r="Q562" i="11" s="1"/>
  <c r="O562" i="11"/>
  <c r="M562" i="11"/>
  <c r="L562" i="11"/>
  <c r="I562" i="11"/>
  <c r="N562" i="11" s="1"/>
  <c r="F562" i="11"/>
  <c r="T222" i="11"/>
  <c r="R222" i="11"/>
  <c r="S222" i="11" s="1"/>
  <c r="P222" i="11"/>
  <c r="Q222" i="11" s="1"/>
  <c r="O222" i="11"/>
  <c r="M222" i="11"/>
  <c r="L222" i="11"/>
  <c r="I222" i="11"/>
  <c r="N222" i="11" s="1"/>
  <c r="F222" i="11"/>
  <c r="T299" i="11"/>
  <c r="R299" i="11"/>
  <c r="S299" i="11" s="1"/>
  <c r="P299" i="11"/>
  <c r="Q299" i="11" s="1"/>
  <c r="O299" i="11"/>
  <c r="M299" i="11"/>
  <c r="L299" i="11"/>
  <c r="I299" i="11"/>
  <c r="N299" i="11" s="1"/>
  <c r="F299" i="11"/>
  <c r="T331" i="11"/>
  <c r="R331" i="11"/>
  <c r="S331" i="11" s="1"/>
  <c r="P331" i="11"/>
  <c r="Q331" i="11" s="1"/>
  <c r="M331" i="11"/>
  <c r="L331" i="11"/>
  <c r="I331" i="11"/>
  <c r="N331" i="11" s="1"/>
  <c r="O331" i="11" s="1"/>
  <c r="F331" i="11"/>
  <c r="T313" i="11"/>
  <c r="R313" i="11"/>
  <c r="S313" i="11" s="1"/>
  <c r="P313" i="11"/>
  <c r="Q313" i="11" s="1"/>
  <c r="O313" i="11"/>
  <c r="M313" i="11"/>
  <c r="L313" i="11"/>
  <c r="I313" i="11"/>
  <c r="N313" i="11" s="1"/>
  <c r="F313" i="11"/>
  <c r="T462" i="11"/>
  <c r="R462" i="11"/>
  <c r="S462" i="11" s="1"/>
  <c r="P462" i="11"/>
  <c r="Q462" i="11" s="1"/>
  <c r="W575" i="11" s="1"/>
  <c r="O462" i="11"/>
  <c r="M462" i="11"/>
  <c r="L462" i="11"/>
  <c r="I462" i="11"/>
  <c r="N462" i="11" s="1"/>
  <c r="F462" i="11"/>
  <c r="T495" i="11"/>
  <c r="R495" i="11"/>
  <c r="S495" i="11" s="1"/>
  <c r="P495" i="11"/>
  <c r="Q495" i="11" s="1"/>
  <c r="M495" i="11"/>
  <c r="L495" i="11"/>
  <c r="I495" i="11"/>
  <c r="N495" i="11" s="1"/>
  <c r="O495" i="11" s="1"/>
  <c r="F495" i="11"/>
  <c r="T474" i="11"/>
  <c r="R474" i="11"/>
  <c r="S474" i="11" s="1"/>
  <c r="P474" i="11"/>
  <c r="Q474" i="11" s="1"/>
  <c r="O474" i="11"/>
  <c r="M474" i="11"/>
  <c r="L474" i="11"/>
  <c r="I474" i="11"/>
  <c r="N474" i="11" s="1"/>
  <c r="F474" i="11"/>
  <c r="T504" i="11"/>
  <c r="R504" i="11"/>
  <c r="S504" i="11" s="1"/>
  <c r="X235" i="11" s="1"/>
  <c r="P504" i="11"/>
  <c r="Q504" i="11" s="1"/>
  <c r="O504" i="11"/>
  <c r="M504" i="11"/>
  <c r="L504" i="11"/>
  <c r="I504" i="11"/>
  <c r="N504" i="11" s="1"/>
  <c r="F504" i="11"/>
  <c r="T317" i="11"/>
  <c r="R317" i="11"/>
  <c r="S317" i="11" s="1"/>
  <c r="X206" i="11" s="1"/>
  <c r="P317" i="11"/>
  <c r="Q317" i="11" s="1"/>
  <c r="W206" i="11" s="1"/>
  <c r="M317" i="11"/>
  <c r="L317" i="11"/>
  <c r="I317" i="11"/>
  <c r="N317" i="11" s="1"/>
  <c r="O317" i="11" s="1"/>
  <c r="F317" i="11"/>
  <c r="T538" i="11"/>
  <c r="R538" i="11"/>
  <c r="S538" i="11" s="1"/>
  <c r="P538" i="11"/>
  <c r="Q538" i="11" s="1"/>
  <c r="M538" i="11"/>
  <c r="L538" i="11"/>
  <c r="I538" i="11"/>
  <c r="N538" i="11" s="1"/>
  <c r="O538" i="11" s="1"/>
  <c r="F538" i="11"/>
  <c r="T227" i="11"/>
  <c r="R227" i="11"/>
  <c r="S227" i="11" s="1"/>
  <c r="P227" i="11"/>
  <c r="Q227" i="11" s="1"/>
  <c r="M227" i="11"/>
  <c r="L227" i="11"/>
  <c r="I227" i="11"/>
  <c r="N227" i="11" s="1"/>
  <c r="O227" i="11" s="1"/>
  <c r="F227" i="11"/>
  <c r="T209" i="11"/>
  <c r="R209" i="11"/>
  <c r="S209" i="11" s="1"/>
  <c r="P209" i="11"/>
  <c r="Q209" i="11" s="1"/>
  <c r="O209" i="11"/>
  <c r="M209" i="11"/>
  <c r="L209" i="11"/>
  <c r="I209" i="11"/>
  <c r="N209" i="11" s="1"/>
  <c r="F209" i="11"/>
  <c r="T543" i="11"/>
  <c r="R543" i="11"/>
  <c r="S543" i="11" s="1"/>
  <c r="P543" i="11"/>
  <c r="Q543" i="11" s="1"/>
  <c r="M543" i="11"/>
  <c r="L543" i="11"/>
  <c r="I543" i="11"/>
  <c r="N543" i="11" s="1"/>
  <c r="O543" i="11" s="1"/>
  <c r="F543" i="11"/>
  <c r="T276" i="11"/>
  <c r="R276" i="11"/>
  <c r="S276" i="11" s="1"/>
  <c r="P276" i="11"/>
  <c r="Q276" i="11" s="1"/>
  <c r="O276" i="11"/>
  <c r="M276" i="11"/>
  <c r="L276" i="11"/>
  <c r="I276" i="11"/>
  <c r="N276" i="11" s="1"/>
  <c r="F276" i="11"/>
  <c r="T511" i="11"/>
  <c r="R511" i="11"/>
  <c r="S511" i="11" s="1"/>
  <c r="P511" i="11"/>
  <c r="Q511" i="11" s="1"/>
  <c r="O511" i="11"/>
  <c r="M511" i="11"/>
  <c r="L511" i="11"/>
  <c r="I511" i="11"/>
  <c r="N511" i="11" s="1"/>
  <c r="F511" i="11"/>
  <c r="T617" i="11"/>
  <c r="R617" i="11"/>
  <c r="S617" i="11" s="1"/>
  <c r="P617" i="11"/>
  <c r="Q617" i="11" s="1"/>
  <c r="O617" i="11"/>
  <c r="M617" i="11"/>
  <c r="L617" i="11"/>
  <c r="I617" i="11"/>
  <c r="N617" i="11" s="1"/>
  <c r="F617" i="11"/>
  <c r="T603" i="11"/>
  <c r="R603" i="11"/>
  <c r="S603" i="11" s="1"/>
  <c r="P603" i="11"/>
  <c r="Q603" i="11" s="1"/>
  <c r="M603" i="11"/>
  <c r="L603" i="11"/>
  <c r="I603" i="11"/>
  <c r="N603" i="11" s="1"/>
  <c r="O603" i="11" s="1"/>
  <c r="F603" i="11"/>
  <c r="T258" i="11"/>
  <c r="R258" i="11"/>
  <c r="S258" i="11" s="1"/>
  <c r="X609" i="11" s="1"/>
  <c r="P258" i="11"/>
  <c r="Q258" i="11" s="1"/>
  <c r="M258" i="11"/>
  <c r="L258" i="11"/>
  <c r="I258" i="11"/>
  <c r="N258" i="11" s="1"/>
  <c r="O258" i="11" s="1"/>
  <c r="F258" i="11"/>
  <c r="T135" i="11"/>
  <c r="R135" i="11"/>
  <c r="S135" i="11" s="1"/>
  <c r="P135" i="11"/>
  <c r="Q135" i="11" s="1"/>
  <c r="W272" i="11" s="1"/>
  <c r="O135" i="11"/>
  <c r="M135" i="11"/>
  <c r="L135" i="11"/>
  <c r="I135" i="11"/>
  <c r="N135" i="11" s="1"/>
  <c r="F135" i="11"/>
  <c r="T389" i="11"/>
  <c r="R389" i="11"/>
  <c r="S389" i="11" s="1"/>
  <c r="P389" i="11"/>
  <c r="Q389" i="11" s="1"/>
  <c r="W457" i="11" s="1"/>
  <c r="M389" i="11"/>
  <c r="L389" i="11"/>
  <c r="I389" i="11"/>
  <c r="N389" i="11" s="1"/>
  <c r="O389" i="11" s="1"/>
  <c r="F389" i="11"/>
  <c r="T37" i="11"/>
  <c r="R37" i="11"/>
  <c r="S37" i="11" s="1"/>
  <c r="P37" i="11"/>
  <c r="Q37" i="11" s="1"/>
  <c r="M37" i="11"/>
  <c r="L37" i="11"/>
  <c r="I37" i="11"/>
  <c r="N37" i="11" s="1"/>
  <c r="O37" i="11" s="1"/>
  <c r="F37" i="11"/>
  <c r="T153" i="11"/>
  <c r="R153" i="11"/>
  <c r="S153" i="11" s="1"/>
  <c r="P153" i="11"/>
  <c r="Q153" i="11" s="1"/>
  <c r="O153" i="11"/>
  <c r="M153" i="11"/>
  <c r="L153" i="11"/>
  <c r="I153" i="11"/>
  <c r="N153" i="11" s="1"/>
  <c r="F153" i="11"/>
  <c r="T477" i="11"/>
  <c r="R477" i="11"/>
  <c r="S477" i="11" s="1"/>
  <c r="P477" i="11"/>
  <c r="Q477" i="11" s="1"/>
  <c r="O477" i="11"/>
  <c r="M477" i="11"/>
  <c r="L477" i="11"/>
  <c r="I477" i="11"/>
  <c r="N477" i="11" s="1"/>
  <c r="F477" i="11"/>
  <c r="T289" i="11"/>
  <c r="R289" i="11"/>
  <c r="S289" i="11" s="1"/>
  <c r="X504" i="11" s="1"/>
  <c r="P289" i="11"/>
  <c r="Q289" i="11" s="1"/>
  <c r="M289" i="11"/>
  <c r="L289" i="11"/>
  <c r="I289" i="11"/>
  <c r="N289" i="11" s="1"/>
  <c r="O289" i="11" s="1"/>
  <c r="F289" i="11"/>
  <c r="T507" i="11"/>
  <c r="R507" i="11"/>
  <c r="S507" i="11" s="1"/>
  <c r="P507" i="11"/>
  <c r="Q507" i="11" s="1"/>
  <c r="M507" i="11"/>
  <c r="L507" i="11"/>
  <c r="I507" i="11"/>
  <c r="N507" i="11" s="1"/>
  <c r="O507" i="11" s="1"/>
  <c r="F507" i="11"/>
  <c r="T170" i="11"/>
  <c r="R170" i="11"/>
  <c r="S170" i="11" s="1"/>
  <c r="P170" i="11"/>
  <c r="Q170" i="11" s="1"/>
  <c r="O170" i="11"/>
  <c r="M170" i="11"/>
  <c r="L170" i="11"/>
  <c r="I170" i="11"/>
  <c r="N170" i="11" s="1"/>
  <c r="F170" i="11"/>
  <c r="T167" i="11"/>
  <c r="R167" i="11"/>
  <c r="S167" i="11" s="1"/>
  <c r="P167" i="11"/>
  <c r="Q167" i="11" s="1"/>
  <c r="W170" i="11" s="1"/>
  <c r="M167" i="11"/>
  <c r="L167" i="11"/>
  <c r="I167" i="11"/>
  <c r="N167" i="11" s="1"/>
  <c r="O167" i="11" s="1"/>
  <c r="F167" i="11"/>
  <c r="O4" i="5"/>
  <c r="O5" i="5"/>
  <c r="O6" i="5"/>
  <c r="O7" i="5"/>
  <c r="O11" i="5"/>
  <c r="O13" i="5"/>
  <c r="O14" i="5"/>
  <c r="O15" i="5"/>
  <c r="O16" i="5"/>
  <c r="O17" i="5"/>
  <c r="O18" i="5"/>
  <c r="O20" i="5"/>
  <c r="O22" i="5"/>
  <c r="O24" i="5"/>
  <c r="O25" i="5"/>
  <c r="O26" i="5"/>
  <c r="O28" i="5"/>
  <c r="O29" i="5"/>
  <c r="O30" i="5"/>
  <c r="O31" i="5"/>
  <c r="O32" i="5"/>
  <c r="O36" i="5"/>
  <c r="O37" i="5"/>
  <c r="O38" i="5"/>
  <c r="O46" i="5"/>
  <c r="O47" i="5"/>
  <c r="O48" i="5"/>
  <c r="O49" i="5"/>
  <c r="O50" i="5"/>
  <c r="O51" i="5"/>
  <c r="O52" i="5"/>
  <c r="O53" i="5"/>
  <c r="O57" i="5"/>
  <c r="O58" i="5"/>
  <c r="O59" i="5"/>
  <c r="O60" i="5"/>
  <c r="O61" i="5"/>
  <c r="O62" i="5"/>
  <c r="O63" i="5"/>
  <c r="O64" i="5"/>
  <c r="O65" i="5"/>
  <c r="O66" i="5"/>
  <c r="O67" i="5"/>
  <c r="O68" i="5"/>
  <c r="O69" i="5"/>
  <c r="O71" i="5"/>
  <c r="O72" i="5"/>
  <c r="O73" i="5"/>
  <c r="O74" i="5"/>
  <c r="O76" i="5"/>
  <c r="O77" i="5"/>
  <c r="O78" i="5"/>
  <c r="O79" i="5"/>
  <c r="O80" i="5"/>
  <c r="O86" i="5"/>
  <c r="O87" i="5"/>
  <c r="O88" i="5"/>
  <c r="O90" i="5"/>
  <c r="O91" i="5"/>
  <c r="O92" i="5"/>
  <c r="O95" i="5"/>
  <c r="O99" i="5"/>
  <c r="O100" i="5"/>
  <c r="O102" i="5"/>
  <c r="O103" i="5"/>
  <c r="O109" i="5"/>
  <c r="O110" i="5"/>
  <c r="O113" i="5"/>
  <c r="O115" i="5"/>
  <c r="O116" i="5"/>
  <c r="O118" i="5"/>
  <c r="O120" i="5"/>
  <c r="O127" i="5"/>
  <c r="O129" i="5"/>
  <c r="O130" i="5"/>
  <c r="O132" i="5"/>
  <c r="O134" i="5"/>
  <c r="O136" i="5"/>
  <c r="O139" i="5"/>
  <c r="O142" i="5"/>
  <c r="O144" i="5"/>
  <c r="O147" i="5"/>
  <c r="O149" i="5"/>
  <c r="O156" i="5"/>
  <c r="O158" i="5"/>
  <c r="O159" i="5"/>
  <c r="O162" i="5"/>
  <c r="O164" i="5"/>
  <c r="O167" i="5"/>
  <c r="O168" i="5"/>
  <c r="O169" i="5"/>
  <c r="O173" i="5"/>
  <c r="O175" i="5"/>
  <c r="O176" i="5"/>
  <c r="O177" i="5"/>
  <c r="O178" i="5"/>
  <c r="O181" i="5"/>
  <c r="O182" i="5"/>
  <c r="O183" i="5"/>
  <c r="O184" i="5"/>
  <c r="O187" i="5"/>
  <c r="O192" i="5"/>
  <c r="O196" i="5"/>
  <c r="O197" i="5"/>
  <c r="O198" i="5"/>
  <c r="O199" i="5"/>
  <c r="O204" i="5"/>
  <c r="O205" i="5"/>
  <c r="O206" i="5"/>
  <c r="O208" i="5"/>
  <c r="O209" i="5"/>
  <c r="O211" i="5"/>
  <c r="O212" i="5"/>
  <c r="O213" i="5"/>
  <c r="O214" i="5"/>
  <c r="O215" i="5"/>
  <c r="O216" i="5"/>
  <c r="O217" i="5"/>
  <c r="O153" i="5"/>
  <c r="O218" i="5"/>
  <c r="O220" i="5"/>
  <c r="O221" i="5"/>
  <c r="O222" i="5"/>
  <c r="O223" i="5"/>
  <c r="O224" i="5"/>
  <c r="O225" i="5"/>
  <c r="O226" i="5"/>
  <c r="O227" i="5"/>
  <c r="O229" i="5"/>
  <c r="O230" i="5"/>
  <c r="O231" i="5"/>
  <c r="O232" i="5"/>
  <c r="O233" i="5"/>
  <c r="O234" i="5"/>
  <c r="O235" i="5"/>
  <c r="O237" i="5"/>
  <c r="O243" i="5"/>
  <c r="O245" i="5"/>
  <c r="O246" i="5"/>
  <c r="O249" i="5"/>
  <c r="O250" i="5"/>
  <c r="O251" i="5"/>
  <c r="O256" i="5"/>
  <c r="O259" i="5"/>
  <c r="O260" i="5"/>
  <c r="O261" i="5"/>
  <c r="O263" i="5"/>
  <c r="O264" i="5"/>
  <c r="O265" i="5"/>
  <c r="O266" i="5"/>
  <c r="O267" i="5"/>
  <c r="O268" i="5"/>
  <c r="O269" i="5"/>
  <c r="O270" i="5"/>
  <c r="O272" i="5"/>
  <c r="O274" i="5"/>
  <c r="O277" i="5"/>
  <c r="O279" i="5"/>
  <c r="O281" i="5"/>
  <c r="O282" i="5"/>
  <c r="O284" i="5"/>
  <c r="O286" i="5"/>
  <c r="O287" i="5"/>
  <c r="O291" i="5"/>
  <c r="O296" i="5"/>
  <c r="O297" i="5"/>
  <c r="O301" i="5"/>
  <c r="O302" i="5"/>
  <c r="O304" i="5"/>
  <c r="O314" i="5"/>
  <c r="O317" i="5"/>
  <c r="O319" i="5"/>
  <c r="O321" i="5"/>
  <c r="O323" i="5"/>
  <c r="O324" i="5"/>
  <c r="O325" i="5"/>
  <c r="O326" i="5"/>
  <c r="O328" i="5"/>
  <c r="O330" i="5"/>
  <c r="O331" i="5"/>
  <c r="O332" i="5"/>
  <c r="O335" i="5"/>
  <c r="O336" i="5"/>
  <c r="O337" i="5"/>
  <c r="O338" i="5"/>
  <c r="O343" i="5"/>
  <c r="O344" i="5"/>
  <c r="O346" i="5"/>
  <c r="O347" i="5"/>
  <c r="O348" i="5"/>
  <c r="O349" i="5"/>
  <c r="O350" i="5"/>
  <c r="O352" i="5"/>
  <c r="O353" i="5"/>
  <c r="O354" i="5"/>
  <c r="O355" i="5"/>
  <c r="O356" i="5"/>
  <c r="O357" i="5"/>
  <c r="O358" i="5"/>
  <c r="O359" i="5"/>
  <c r="O362" i="5"/>
  <c r="O363" i="5"/>
  <c r="O364" i="5"/>
  <c r="O365" i="5"/>
  <c r="O366" i="5"/>
  <c r="O367" i="5"/>
  <c r="O370" i="5"/>
  <c r="O371" i="5"/>
  <c r="O372" i="5"/>
  <c r="O373" i="5"/>
  <c r="O374" i="5"/>
  <c r="O375" i="5"/>
  <c r="O376" i="5"/>
  <c r="O377" i="5"/>
  <c r="O381" i="5"/>
  <c r="O382" i="5"/>
  <c r="O386" i="5"/>
  <c r="O388" i="5"/>
  <c r="O389" i="5"/>
  <c r="O390" i="5"/>
  <c r="O391" i="5"/>
  <c r="O394" i="5"/>
  <c r="O395" i="5"/>
  <c r="O396" i="5"/>
  <c r="O397" i="5"/>
  <c r="O400" i="5"/>
  <c r="O404" i="5"/>
  <c r="O406" i="5"/>
  <c r="O407" i="5"/>
  <c r="O408" i="5"/>
  <c r="O409" i="5"/>
  <c r="O414" i="5"/>
  <c r="O415" i="5"/>
  <c r="O416" i="5"/>
  <c r="O417" i="5"/>
  <c r="O418" i="5"/>
  <c r="O419" i="5"/>
  <c r="O420" i="5"/>
  <c r="O423" i="5"/>
  <c r="O427" i="5"/>
  <c r="O432" i="5"/>
  <c r="O433" i="5"/>
  <c r="O434" i="5"/>
  <c r="O435" i="5"/>
  <c r="O437" i="5"/>
  <c r="O438" i="5"/>
  <c r="O440" i="5"/>
  <c r="O441" i="5"/>
  <c r="O442" i="5"/>
  <c r="O444" i="5"/>
  <c r="O446" i="5"/>
  <c r="O447" i="5"/>
  <c r="O449" i="5"/>
  <c r="O451" i="5"/>
  <c r="O453" i="5"/>
  <c r="O455" i="5"/>
  <c r="O457" i="5"/>
  <c r="O459" i="5"/>
  <c r="O461" i="5"/>
  <c r="O467" i="5"/>
  <c r="O470" i="5"/>
  <c r="O471" i="5"/>
  <c r="O475" i="5"/>
  <c r="O480" i="5"/>
  <c r="O482" i="5"/>
  <c r="O483" i="5"/>
  <c r="O488" i="5"/>
  <c r="O491" i="5"/>
  <c r="O494" i="5"/>
  <c r="O495" i="5"/>
  <c r="O496" i="5"/>
  <c r="O499" i="5"/>
  <c r="O500" i="5"/>
  <c r="O501" i="5"/>
  <c r="O502" i="5"/>
  <c r="O503" i="5"/>
  <c r="O511" i="5"/>
  <c r="O512" i="5"/>
  <c r="O515" i="5"/>
  <c r="O518" i="5"/>
  <c r="O519" i="5"/>
  <c r="O520" i="5"/>
  <c r="O522" i="5"/>
  <c r="O525" i="5"/>
  <c r="O526" i="5"/>
  <c r="O527" i="5"/>
  <c r="O528" i="5"/>
  <c r="O532" i="5"/>
  <c r="O534" i="5"/>
  <c r="O535" i="5"/>
  <c r="O536" i="5"/>
  <c r="O538" i="5"/>
  <c r="O539" i="5"/>
  <c r="O540" i="5"/>
  <c r="O543" i="5"/>
  <c r="O545" i="5"/>
  <c r="O546" i="5"/>
  <c r="O552" i="5"/>
  <c r="O557" i="5"/>
  <c r="O559" i="5"/>
  <c r="O560" i="5"/>
  <c r="O565" i="5"/>
  <c r="O566" i="5"/>
  <c r="O571" i="5"/>
  <c r="O575" i="5"/>
  <c r="O576" i="5"/>
  <c r="O577" i="5"/>
  <c r="O579" i="5"/>
  <c r="O582" i="5"/>
  <c r="O583" i="5"/>
  <c r="O584" i="5"/>
  <c r="O585" i="5"/>
  <c r="O586" i="5"/>
  <c r="O587" i="5"/>
  <c r="O589" i="5"/>
  <c r="O591" i="5"/>
  <c r="O592" i="5"/>
  <c r="O593" i="5"/>
  <c r="O594" i="5"/>
  <c r="O595" i="5"/>
  <c r="O596" i="5"/>
  <c r="O597" i="5"/>
  <c r="O599" i="5"/>
  <c r="O600" i="5"/>
  <c r="O604" i="5"/>
  <c r="O610" i="5"/>
  <c r="O612" i="5"/>
  <c r="O613" i="5"/>
  <c r="O614" i="5"/>
  <c r="O615" i="5"/>
  <c r="O616" i="5"/>
  <c r="O617" i="5"/>
  <c r="O619" i="5"/>
  <c r="O625" i="5"/>
  <c r="O631" i="5"/>
  <c r="O632" i="5"/>
  <c r="O637" i="5"/>
  <c r="O638" i="5"/>
  <c r="O642" i="5"/>
  <c r="O646" i="5"/>
  <c r="O647" i="5"/>
  <c r="O648" i="5"/>
  <c r="O649" i="5"/>
  <c r="O2" i="5"/>
  <c r="P2" i="5"/>
  <c r="R651" i="5"/>
  <c r="R650" i="5"/>
  <c r="R649" i="5"/>
  <c r="R648" i="5"/>
  <c r="R647" i="5"/>
  <c r="R646" i="5"/>
  <c r="R645" i="5"/>
  <c r="R644" i="5"/>
  <c r="R643" i="5"/>
  <c r="R642" i="5"/>
  <c r="R641" i="5"/>
  <c r="R640" i="5"/>
  <c r="R639" i="5"/>
  <c r="R638" i="5"/>
  <c r="R637" i="5"/>
  <c r="R636" i="5"/>
  <c r="R635" i="5"/>
  <c r="R634" i="5"/>
  <c r="R633" i="5"/>
  <c r="R632" i="5"/>
  <c r="R631" i="5"/>
  <c r="R630" i="5"/>
  <c r="R629" i="5"/>
  <c r="R628" i="5"/>
  <c r="R627" i="5"/>
  <c r="R626" i="5"/>
  <c r="R625" i="5"/>
  <c r="R624" i="5"/>
  <c r="R623" i="5"/>
  <c r="R622" i="5"/>
  <c r="R621" i="5"/>
  <c r="R620" i="5"/>
  <c r="R619" i="5"/>
  <c r="R618" i="5"/>
  <c r="R617" i="5"/>
  <c r="R616" i="5"/>
  <c r="R615" i="5"/>
  <c r="R614" i="5"/>
  <c r="R613" i="5"/>
  <c r="R612" i="5"/>
  <c r="R611" i="5"/>
  <c r="R610" i="5"/>
  <c r="R609" i="5"/>
  <c r="R608" i="5"/>
  <c r="R607" i="5"/>
  <c r="R606" i="5"/>
  <c r="R605" i="5"/>
  <c r="R604" i="5"/>
  <c r="R603" i="5"/>
  <c r="R602" i="5"/>
  <c r="R601" i="5"/>
  <c r="R600" i="5"/>
  <c r="R599" i="5"/>
  <c r="R598" i="5"/>
  <c r="R597" i="5"/>
  <c r="R596" i="5"/>
  <c r="R595" i="5"/>
  <c r="R594" i="5"/>
  <c r="R593" i="5"/>
  <c r="R592" i="5"/>
  <c r="R591" i="5"/>
  <c r="R590" i="5"/>
  <c r="R589" i="5"/>
  <c r="R588" i="5"/>
  <c r="R587" i="5"/>
  <c r="R586" i="5"/>
  <c r="R585" i="5"/>
  <c r="R584" i="5"/>
  <c r="R583" i="5"/>
  <c r="R582" i="5"/>
  <c r="R581" i="5"/>
  <c r="R580" i="5"/>
  <c r="R579" i="5"/>
  <c r="R578" i="5"/>
  <c r="R577" i="5"/>
  <c r="R576" i="5"/>
  <c r="R575" i="5"/>
  <c r="R574" i="5"/>
  <c r="R573" i="5"/>
  <c r="R572" i="5"/>
  <c r="R571" i="5"/>
  <c r="R570" i="5"/>
  <c r="R569" i="5"/>
  <c r="R568" i="5"/>
  <c r="R567" i="5"/>
  <c r="R566" i="5"/>
  <c r="R565" i="5"/>
  <c r="R564" i="5"/>
  <c r="R563" i="5"/>
  <c r="R562" i="5"/>
  <c r="R561" i="5"/>
  <c r="R560" i="5"/>
  <c r="R559" i="5"/>
  <c r="R558" i="5"/>
  <c r="R557" i="5"/>
  <c r="R556" i="5"/>
  <c r="R555" i="5"/>
  <c r="R554" i="5"/>
  <c r="R553" i="5"/>
  <c r="R552" i="5"/>
  <c r="R551" i="5"/>
  <c r="R550" i="5"/>
  <c r="R549" i="5"/>
  <c r="R548" i="5"/>
  <c r="R547" i="5"/>
  <c r="R546" i="5"/>
  <c r="R545" i="5"/>
  <c r="R544" i="5"/>
  <c r="R543" i="5"/>
  <c r="R542" i="5"/>
  <c r="R541" i="5"/>
  <c r="R540" i="5"/>
  <c r="R539" i="5"/>
  <c r="R538" i="5"/>
  <c r="R537" i="5"/>
  <c r="R536" i="5"/>
  <c r="R535" i="5"/>
  <c r="R534" i="5"/>
  <c r="R533" i="5"/>
  <c r="R532" i="5"/>
  <c r="R531" i="5"/>
  <c r="R530" i="5"/>
  <c r="R529" i="5"/>
  <c r="R528" i="5"/>
  <c r="R527" i="5"/>
  <c r="R526" i="5"/>
  <c r="R525" i="5"/>
  <c r="R524" i="5"/>
  <c r="R523" i="5"/>
  <c r="R522" i="5"/>
  <c r="R521" i="5"/>
  <c r="R520" i="5"/>
  <c r="R519" i="5"/>
  <c r="R518" i="5"/>
  <c r="R517" i="5"/>
  <c r="R516" i="5"/>
  <c r="R515" i="5"/>
  <c r="R514" i="5"/>
  <c r="R513" i="5"/>
  <c r="R512" i="5"/>
  <c r="R511" i="5"/>
  <c r="R510" i="5"/>
  <c r="R509" i="5"/>
  <c r="R508" i="5"/>
  <c r="R507" i="5"/>
  <c r="R506" i="5"/>
  <c r="R505" i="5"/>
  <c r="R504" i="5"/>
  <c r="R503" i="5"/>
  <c r="R502" i="5"/>
  <c r="R501" i="5"/>
  <c r="R500" i="5"/>
  <c r="R499" i="5"/>
  <c r="R498" i="5"/>
  <c r="R497" i="5"/>
  <c r="R496" i="5"/>
  <c r="R495" i="5"/>
  <c r="R494" i="5"/>
  <c r="R493" i="5"/>
  <c r="R492" i="5"/>
  <c r="R491" i="5"/>
  <c r="R490" i="5"/>
  <c r="R489" i="5"/>
  <c r="R488" i="5"/>
  <c r="R487" i="5"/>
  <c r="R486" i="5"/>
  <c r="R485" i="5"/>
  <c r="R484" i="5"/>
  <c r="R483" i="5"/>
  <c r="R482" i="5"/>
  <c r="R481" i="5"/>
  <c r="R480" i="5"/>
  <c r="R479" i="5"/>
  <c r="R478" i="5"/>
  <c r="R477" i="5"/>
  <c r="R476" i="5"/>
  <c r="R475" i="5"/>
  <c r="R474" i="5"/>
  <c r="R473" i="5"/>
  <c r="R472" i="5"/>
  <c r="R471" i="5"/>
  <c r="R470" i="5"/>
  <c r="R469" i="5"/>
  <c r="R468" i="5"/>
  <c r="R467" i="5"/>
  <c r="R466" i="5"/>
  <c r="R465" i="5"/>
  <c r="R464" i="5"/>
  <c r="R463" i="5"/>
  <c r="R462" i="5"/>
  <c r="R461" i="5"/>
  <c r="R460" i="5"/>
  <c r="R459" i="5"/>
  <c r="R458" i="5"/>
  <c r="R457" i="5"/>
  <c r="R456" i="5"/>
  <c r="R455" i="5"/>
  <c r="R454" i="5"/>
  <c r="R453" i="5"/>
  <c r="R452" i="5"/>
  <c r="R451" i="5"/>
  <c r="R450" i="5"/>
  <c r="R449" i="5"/>
  <c r="R448" i="5"/>
  <c r="R447" i="5"/>
  <c r="R446" i="5"/>
  <c r="R445" i="5"/>
  <c r="R444" i="5"/>
  <c r="R443" i="5"/>
  <c r="R442" i="5"/>
  <c r="R441" i="5"/>
  <c r="R440" i="5"/>
  <c r="R439" i="5"/>
  <c r="R438" i="5"/>
  <c r="R437" i="5"/>
  <c r="R436" i="5"/>
  <c r="R435" i="5"/>
  <c r="R434" i="5"/>
  <c r="R433" i="5"/>
  <c r="R432" i="5"/>
  <c r="R431" i="5"/>
  <c r="R430" i="5"/>
  <c r="R429" i="5"/>
  <c r="R428" i="5"/>
  <c r="R427" i="5"/>
  <c r="R426" i="5"/>
  <c r="R425" i="5"/>
  <c r="R424" i="5"/>
  <c r="R423" i="5"/>
  <c r="R422" i="5"/>
  <c r="R421" i="5"/>
  <c r="R420" i="5"/>
  <c r="R419" i="5"/>
  <c r="R418" i="5"/>
  <c r="R417" i="5"/>
  <c r="R416" i="5"/>
  <c r="R415" i="5"/>
  <c r="R414" i="5"/>
  <c r="R413" i="5"/>
  <c r="R412" i="5"/>
  <c r="R411" i="5"/>
  <c r="R410" i="5"/>
  <c r="R409" i="5"/>
  <c r="R408" i="5"/>
  <c r="R407" i="5"/>
  <c r="R406" i="5"/>
  <c r="R405" i="5"/>
  <c r="R404" i="5"/>
  <c r="R403" i="5"/>
  <c r="R402" i="5"/>
  <c r="R401" i="5"/>
  <c r="R400" i="5"/>
  <c r="R399" i="5"/>
  <c r="R398" i="5"/>
  <c r="R397" i="5"/>
  <c r="R396" i="5"/>
  <c r="R395" i="5"/>
  <c r="R394" i="5"/>
  <c r="R393" i="5"/>
  <c r="R392" i="5"/>
  <c r="R391" i="5"/>
  <c r="R390" i="5"/>
  <c r="R389" i="5"/>
  <c r="R388" i="5"/>
  <c r="R387" i="5"/>
  <c r="R386" i="5"/>
  <c r="R385" i="5"/>
  <c r="R384" i="5"/>
  <c r="R383" i="5"/>
  <c r="R382" i="5"/>
  <c r="R381" i="5"/>
  <c r="R380" i="5"/>
  <c r="R379" i="5"/>
  <c r="R378" i="5"/>
  <c r="R377" i="5"/>
  <c r="R376" i="5"/>
  <c r="R375" i="5"/>
  <c r="R374" i="5"/>
  <c r="R373" i="5"/>
  <c r="R372" i="5"/>
  <c r="R371" i="5"/>
  <c r="R370" i="5"/>
  <c r="R369" i="5"/>
  <c r="R368" i="5"/>
  <c r="R367" i="5"/>
  <c r="R366" i="5"/>
  <c r="R365" i="5"/>
  <c r="R364" i="5"/>
  <c r="R363" i="5"/>
  <c r="R362" i="5"/>
  <c r="R361" i="5"/>
  <c r="R360" i="5"/>
  <c r="R359" i="5"/>
  <c r="R358" i="5"/>
  <c r="R357" i="5"/>
  <c r="R356" i="5"/>
  <c r="R355" i="5"/>
  <c r="R354" i="5"/>
  <c r="R353" i="5"/>
  <c r="R352" i="5"/>
  <c r="R351" i="5"/>
  <c r="R350" i="5"/>
  <c r="R349" i="5"/>
  <c r="R348" i="5"/>
  <c r="R347" i="5"/>
  <c r="R346" i="5"/>
  <c r="R345" i="5"/>
  <c r="R344" i="5"/>
  <c r="R343" i="5"/>
  <c r="R342" i="5"/>
  <c r="R341" i="5"/>
  <c r="R340" i="5"/>
  <c r="R339" i="5"/>
  <c r="R338" i="5"/>
  <c r="R337"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88" i="5"/>
  <c r="R287" i="5"/>
  <c r="R286" i="5"/>
  <c r="R285" i="5"/>
  <c r="R284" i="5"/>
  <c r="R283" i="5"/>
  <c r="R282" i="5"/>
  <c r="R281" i="5"/>
  <c r="R280" i="5"/>
  <c r="R279" i="5"/>
  <c r="R278" i="5"/>
  <c r="R277" i="5"/>
  <c r="R276" i="5"/>
  <c r="R275" i="5"/>
  <c r="R274" i="5"/>
  <c r="R273" i="5"/>
  <c r="R272" i="5"/>
  <c r="R271" i="5"/>
  <c r="R270" i="5"/>
  <c r="R269" i="5"/>
  <c r="R268" i="5"/>
  <c r="R267" i="5"/>
  <c r="R266" i="5"/>
  <c r="R265" i="5"/>
  <c r="R264" i="5"/>
  <c r="R263" i="5"/>
  <c r="R262" i="5"/>
  <c r="R261" i="5"/>
  <c r="R260" i="5"/>
  <c r="R259" i="5"/>
  <c r="R258" i="5"/>
  <c r="R257"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153"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1" i="5"/>
  <c r="R150" i="5"/>
  <c r="R149" i="5"/>
  <c r="R148" i="5"/>
  <c r="R147" i="5"/>
  <c r="R146" i="5"/>
  <c r="R145" i="5"/>
  <c r="R144" i="5"/>
  <c r="R152"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R9" i="5"/>
  <c r="R8" i="5"/>
  <c r="R7" i="5"/>
  <c r="R6" i="5"/>
  <c r="R5" i="5"/>
  <c r="R4" i="5"/>
  <c r="R3" i="5"/>
  <c r="R2" i="5"/>
  <c r="P651" i="5"/>
  <c r="P650" i="5"/>
  <c r="P649" i="5"/>
  <c r="P648" i="5"/>
  <c r="P647" i="5"/>
  <c r="P646" i="5"/>
  <c r="P645" i="5"/>
  <c r="P644" i="5"/>
  <c r="P643" i="5"/>
  <c r="P642" i="5"/>
  <c r="P641" i="5"/>
  <c r="P640" i="5"/>
  <c r="P639" i="5"/>
  <c r="P638" i="5"/>
  <c r="P637" i="5"/>
  <c r="P636" i="5"/>
  <c r="P635" i="5"/>
  <c r="P634" i="5"/>
  <c r="P633" i="5"/>
  <c r="P632" i="5"/>
  <c r="P631" i="5"/>
  <c r="P630" i="5"/>
  <c r="P629" i="5"/>
  <c r="P628" i="5"/>
  <c r="P627" i="5"/>
  <c r="P626" i="5"/>
  <c r="P625" i="5"/>
  <c r="P624" i="5"/>
  <c r="P623" i="5"/>
  <c r="P622" i="5"/>
  <c r="P621" i="5"/>
  <c r="P620" i="5"/>
  <c r="P619" i="5"/>
  <c r="P618" i="5"/>
  <c r="P617" i="5"/>
  <c r="P616" i="5"/>
  <c r="P615" i="5"/>
  <c r="P614" i="5"/>
  <c r="P613" i="5"/>
  <c r="P612" i="5"/>
  <c r="P611" i="5"/>
  <c r="P610" i="5"/>
  <c r="P609" i="5"/>
  <c r="P608" i="5"/>
  <c r="P607" i="5"/>
  <c r="P606" i="5"/>
  <c r="P605" i="5"/>
  <c r="P604" i="5"/>
  <c r="P603" i="5"/>
  <c r="P602" i="5"/>
  <c r="P601" i="5"/>
  <c r="P600" i="5"/>
  <c r="P599" i="5"/>
  <c r="P598" i="5"/>
  <c r="P597" i="5"/>
  <c r="P596" i="5"/>
  <c r="P595" i="5"/>
  <c r="P594" i="5"/>
  <c r="P593" i="5"/>
  <c r="P592" i="5"/>
  <c r="P591" i="5"/>
  <c r="P590" i="5"/>
  <c r="P589" i="5"/>
  <c r="P588" i="5"/>
  <c r="P587" i="5"/>
  <c r="P586" i="5"/>
  <c r="P585" i="5"/>
  <c r="P584" i="5"/>
  <c r="P583" i="5"/>
  <c r="P582" i="5"/>
  <c r="P581" i="5"/>
  <c r="P580" i="5"/>
  <c r="P579" i="5"/>
  <c r="P578" i="5"/>
  <c r="P577" i="5"/>
  <c r="P576" i="5"/>
  <c r="P575" i="5"/>
  <c r="P574" i="5"/>
  <c r="P573" i="5"/>
  <c r="P572" i="5"/>
  <c r="P571" i="5"/>
  <c r="P570" i="5"/>
  <c r="P569" i="5"/>
  <c r="P568" i="5"/>
  <c r="P567" i="5"/>
  <c r="P566" i="5"/>
  <c r="P565" i="5"/>
  <c r="P564" i="5"/>
  <c r="P563" i="5"/>
  <c r="P562" i="5"/>
  <c r="P561" i="5"/>
  <c r="P560" i="5"/>
  <c r="P559" i="5"/>
  <c r="P558" i="5"/>
  <c r="P557" i="5"/>
  <c r="P556" i="5"/>
  <c r="P555" i="5"/>
  <c r="P554" i="5"/>
  <c r="P553" i="5"/>
  <c r="P552" i="5"/>
  <c r="P551" i="5"/>
  <c r="P550" i="5"/>
  <c r="P549" i="5"/>
  <c r="P548" i="5"/>
  <c r="P547" i="5"/>
  <c r="P546" i="5"/>
  <c r="P545" i="5"/>
  <c r="P544" i="5"/>
  <c r="P543" i="5"/>
  <c r="P542" i="5"/>
  <c r="P541" i="5"/>
  <c r="P540" i="5"/>
  <c r="P539" i="5"/>
  <c r="P538" i="5"/>
  <c r="P537" i="5"/>
  <c r="P536" i="5"/>
  <c r="P535" i="5"/>
  <c r="P534" i="5"/>
  <c r="P533" i="5"/>
  <c r="P532" i="5"/>
  <c r="P531" i="5"/>
  <c r="P530" i="5"/>
  <c r="P529" i="5"/>
  <c r="P528" i="5"/>
  <c r="P527" i="5"/>
  <c r="P526" i="5"/>
  <c r="P525" i="5"/>
  <c r="P524" i="5"/>
  <c r="P523" i="5"/>
  <c r="P522" i="5"/>
  <c r="P521" i="5"/>
  <c r="P520" i="5"/>
  <c r="P519" i="5"/>
  <c r="P518" i="5"/>
  <c r="P517" i="5"/>
  <c r="P516" i="5"/>
  <c r="P515" i="5"/>
  <c r="P514" i="5"/>
  <c r="P513" i="5"/>
  <c r="P512" i="5"/>
  <c r="P511" i="5"/>
  <c r="P510" i="5"/>
  <c r="P509" i="5"/>
  <c r="P508" i="5"/>
  <c r="P507" i="5"/>
  <c r="P506" i="5"/>
  <c r="P505" i="5"/>
  <c r="P504" i="5"/>
  <c r="P503" i="5"/>
  <c r="P502" i="5"/>
  <c r="P501" i="5"/>
  <c r="P500" i="5"/>
  <c r="P499" i="5"/>
  <c r="P498" i="5"/>
  <c r="P497" i="5"/>
  <c r="P496" i="5"/>
  <c r="P495" i="5"/>
  <c r="P494" i="5"/>
  <c r="P493" i="5"/>
  <c r="P492" i="5"/>
  <c r="P491" i="5"/>
  <c r="P490" i="5"/>
  <c r="P489" i="5"/>
  <c r="P488" i="5"/>
  <c r="P487" i="5"/>
  <c r="P486" i="5"/>
  <c r="P485" i="5"/>
  <c r="P484" i="5"/>
  <c r="P483" i="5"/>
  <c r="P482" i="5"/>
  <c r="P481" i="5"/>
  <c r="P480" i="5"/>
  <c r="P479" i="5"/>
  <c r="P478" i="5"/>
  <c r="P477" i="5"/>
  <c r="P476" i="5"/>
  <c r="P475" i="5"/>
  <c r="P474" i="5"/>
  <c r="P473" i="5"/>
  <c r="P472" i="5"/>
  <c r="P471" i="5"/>
  <c r="P470" i="5"/>
  <c r="P469" i="5"/>
  <c r="P468" i="5"/>
  <c r="P467" i="5"/>
  <c r="P466" i="5"/>
  <c r="P465" i="5"/>
  <c r="P464" i="5"/>
  <c r="P463" i="5"/>
  <c r="P462" i="5"/>
  <c r="P461" i="5"/>
  <c r="P460" i="5"/>
  <c r="P459" i="5"/>
  <c r="P458" i="5"/>
  <c r="P457" i="5"/>
  <c r="P456" i="5"/>
  <c r="P455" i="5"/>
  <c r="P454" i="5"/>
  <c r="P453" i="5"/>
  <c r="P452" i="5"/>
  <c r="P451" i="5"/>
  <c r="P450" i="5"/>
  <c r="P449" i="5"/>
  <c r="P448" i="5"/>
  <c r="P447" i="5"/>
  <c r="P446" i="5"/>
  <c r="P445" i="5"/>
  <c r="P444" i="5"/>
  <c r="P443" i="5"/>
  <c r="P442" i="5"/>
  <c r="P441" i="5"/>
  <c r="P440" i="5"/>
  <c r="P439" i="5"/>
  <c r="P438" i="5"/>
  <c r="P437" i="5"/>
  <c r="P436" i="5"/>
  <c r="P435" i="5"/>
  <c r="P434" i="5"/>
  <c r="P433" i="5"/>
  <c r="P432" i="5"/>
  <c r="P431" i="5"/>
  <c r="P430" i="5"/>
  <c r="P429" i="5"/>
  <c r="P428" i="5"/>
  <c r="P427" i="5"/>
  <c r="P426" i="5"/>
  <c r="P425" i="5"/>
  <c r="P424" i="5"/>
  <c r="P423" i="5"/>
  <c r="P422" i="5"/>
  <c r="P421" i="5"/>
  <c r="P420" i="5"/>
  <c r="P419" i="5"/>
  <c r="P418" i="5"/>
  <c r="P417" i="5"/>
  <c r="P416" i="5"/>
  <c r="P415" i="5"/>
  <c r="P414" i="5"/>
  <c r="P413" i="5"/>
  <c r="P412" i="5"/>
  <c r="P411" i="5"/>
  <c r="P410" i="5"/>
  <c r="P409" i="5"/>
  <c r="P408" i="5"/>
  <c r="P407" i="5"/>
  <c r="P406" i="5"/>
  <c r="P405" i="5"/>
  <c r="P404" i="5"/>
  <c r="P403" i="5"/>
  <c r="P402" i="5"/>
  <c r="P401" i="5"/>
  <c r="P400" i="5"/>
  <c r="P399" i="5"/>
  <c r="P398" i="5"/>
  <c r="P397" i="5"/>
  <c r="P396" i="5"/>
  <c r="P395" i="5"/>
  <c r="P394" i="5"/>
  <c r="P393" i="5"/>
  <c r="P392" i="5"/>
  <c r="P391" i="5"/>
  <c r="P390" i="5"/>
  <c r="P389" i="5"/>
  <c r="P388" i="5"/>
  <c r="P387" i="5"/>
  <c r="P386" i="5"/>
  <c r="P385" i="5"/>
  <c r="P384" i="5"/>
  <c r="P383" i="5"/>
  <c r="P382" i="5"/>
  <c r="P381" i="5"/>
  <c r="P380" i="5"/>
  <c r="P379" i="5"/>
  <c r="P378" i="5"/>
  <c r="P377" i="5"/>
  <c r="P376" i="5"/>
  <c r="P375" i="5"/>
  <c r="P374" i="5"/>
  <c r="P373" i="5"/>
  <c r="P372" i="5"/>
  <c r="P371" i="5"/>
  <c r="P370" i="5"/>
  <c r="P369" i="5"/>
  <c r="P368" i="5"/>
  <c r="P367" i="5"/>
  <c r="P366" i="5"/>
  <c r="P365" i="5"/>
  <c r="P364" i="5"/>
  <c r="P363" i="5"/>
  <c r="P362" i="5"/>
  <c r="P361" i="5"/>
  <c r="P360" i="5"/>
  <c r="P359" i="5"/>
  <c r="P358" i="5"/>
  <c r="P357" i="5"/>
  <c r="P356" i="5"/>
  <c r="P355" i="5"/>
  <c r="P354" i="5"/>
  <c r="P353" i="5"/>
  <c r="P352" i="5"/>
  <c r="P351" i="5"/>
  <c r="P350" i="5"/>
  <c r="P349" i="5"/>
  <c r="P348" i="5"/>
  <c r="P347" i="5"/>
  <c r="P346" i="5"/>
  <c r="P345" i="5"/>
  <c r="P344" i="5"/>
  <c r="P343" i="5"/>
  <c r="P342" i="5"/>
  <c r="P341" i="5"/>
  <c r="P340" i="5"/>
  <c r="P339" i="5"/>
  <c r="P338" i="5"/>
  <c r="P337" i="5"/>
  <c r="P336" i="5"/>
  <c r="P335" i="5"/>
  <c r="P334" i="5"/>
  <c r="P333" i="5"/>
  <c r="P332" i="5"/>
  <c r="P331" i="5"/>
  <c r="P330" i="5"/>
  <c r="P329" i="5"/>
  <c r="P328" i="5"/>
  <c r="P327" i="5"/>
  <c r="P326" i="5"/>
  <c r="P325" i="5"/>
  <c r="P324" i="5"/>
  <c r="P323" i="5"/>
  <c r="P322" i="5"/>
  <c r="P321" i="5"/>
  <c r="P320" i="5"/>
  <c r="P319" i="5"/>
  <c r="P318" i="5"/>
  <c r="P317" i="5"/>
  <c r="P316" i="5"/>
  <c r="P315" i="5"/>
  <c r="P314" i="5"/>
  <c r="P313" i="5"/>
  <c r="P312" i="5"/>
  <c r="P311" i="5"/>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153"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1" i="5"/>
  <c r="P150" i="5"/>
  <c r="P149" i="5"/>
  <c r="P148" i="5"/>
  <c r="P147" i="5"/>
  <c r="P146" i="5"/>
  <c r="P145" i="5"/>
  <c r="P144" i="5"/>
  <c r="P152"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N3" i="5"/>
  <c r="O3" i="5" s="1"/>
  <c r="N4" i="5"/>
  <c r="N5" i="5"/>
  <c r="N6" i="5"/>
  <c r="N7" i="5"/>
  <c r="N8" i="5"/>
  <c r="O8" i="5" s="1"/>
  <c r="N9" i="5"/>
  <c r="O9" i="5" s="1"/>
  <c r="N10" i="5"/>
  <c r="O10" i="5" s="1"/>
  <c r="N11" i="5"/>
  <c r="N12" i="5"/>
  <c r="O12" i="5" s="1"/>
  <c r="N13" i="5"/>
  <c r="N14" i="5"/>
  <c r="N15" i="5"/>
  <c r="N16" i="5"/>
  <c r="N17" i="5"/>
  <c r="N18" i="5"/>
  <c r="N19" i="5"/>
  <c r="O19" i="5" s="1"/>
  <c r="N20" i="5"/>
  <c r="N21" i="5"/>
  <c r="O21" i="5" s="1"/>
  <c r="N22" i="5"/>
  <c r="N23" i="5"/>
  <c r="O23" i="5" s="1"/>
  <c r="N24" i="5"/>
  <c r="N25" i="5"/>
  <c r="N26" i="5"/>
  <c r="N27" i="5"/>
  <c r="O27" i="5" s="1"/>
  <c r="N28" i="5"/>
  <c r="N29" i="5"/>
  <c r="N30" i="5"/>
  <c r="N31" i="5"/>
  <c r="N32" i="5"/>
  <c r="N33" i="5"/>
  <c r="O33" i="5" s="1"/>
  <c r="N34" i="5"/>
  <c r="O34" i="5" s="1"/>
  <c r="N35" i="5"/>
  <c r="O35" i="5" s="1"/>
  <c r="N36" i="5"/>
  <c r="N37" i="5"/>
  <c r="N38" i="5"/>
  <c r="N39" i="5"/>
  <c r="O39" i="5" s="1"/>
  <c r="N40" i="5"/>
  <c r="O40" i="5" s="1"/>
  <c r="N41" i="5"/>
  <c r="O41" i="5" s="1"/>
  <c r="N42" i="5"/>
  <c r="O42" i="5" s="1"/>
  <c r="N43" i="5"/>
  <c r="O43" i="5" s="1"/>
  <c r="N44" i="5"/>
  <c r="O44" i="5" s="1"/>
  <c r="N45" i="5"/>
  <c r="O45" i="5" s="1"/>
  <c r="N46" i="5"/>
  <c r="N47" i="5"/>
  <c r="N48" i="5"/>
  <c r="N49" i="5"/>
  <c r="N50" i="5"/>
  <c r="N51" i="5"/>
  <c r="N52" i="5"/>
  <c r="N53" i="5"/>
  <c r="N54" i="5"/>
  <c r="O54" i="5" s="1"/>
  <c r="N55" i="5"/>
  <c r="O55" i="5" s="1"/>
  <c r="N56" i="5"/>
  <c r="O56" i="5" s="1"/>
  <c r="N57" i="5"/>
  <c r="N58" i="5"/>
  <c r="N59" i="5"/>
  <c r="N60" i="5"/>
  <c r="N61" i="5"/>
  <c r="N62" i="5"/>
  <c r="N63" i="5"/>
  <c r="N64" i="5"/>
  <c r="N65" i="5"/>
  <c r="N66" i="5"/>
  <c r="N67" i="5"/>
  <c r="N68" i="5"/>
  <c r="N69" i="5"/>
  <c r="N70" i="5"/>
  <c r="O70" i="5" s="1"/>
  <c r="N71" i="5"/>
  <c r="N72" i="5"/>
  <c r="N73" i="5"/>
  <c r="N74" i="5"/>
  <c r="N75" i="5"/>
  <c r="O75" i="5" s="1"/>
  <c r="N76" i="5"/>
  <c r="N77" i="5"/>
  <c r="N78" i="5"/>
  <c r="N79" i="5"/>
  <c r="N80" i="5"/>
  <c r="N81" i="5"/>
  <c r="O81" i="5" s="1"/>
  <c r="N82" i="5"/>
  <c r="O82" i="5" s="1"/>
  <c r="N83" i="5"/>
  <c r="O83" i="5" s="1"/>
  <c r="N84" i="5"/>
  <c r="O84" i="5" s="1"/>
  <c r="N85" i="5"/>
  <c r="O85" i="5" s="1"/>
  <c r="N86" i="5"/>
  <c r="N87" i="5"/>
  <c r="N88" i="5"/>
  <c r="N89" i="5"/>
  <c r="O89" i="5" s="1"/>
  <c r="N90" i="5"/>
  <c r="N91" i="5"/>
  <c r="N92" i="5"/>
  <c r="N93" i="5"/>
  <c r="O93" i="5" s="1"/>
  <c r="N94" i="5"/>
  <c r="O94" i="5" s="1"/>
  <c r="N95" i="5"/>
  <c r="N96" i="5"/>
  <c r="O96" i="5" s="1"/>
  <c r="N97" i="5"/>
  <c r="O97" i="5" s="1"/>
  <c r="N98" i="5"/>
  <c r="O98" i="5" s="1"/>
  <c r="N99" i="5"/>
  <c r="N100" i="5"/>
  <c r="N101" i="5"/>
  <c r="O101" i="5" s="1"/>
  <c r="N102" i="5"/>
  <c r="N103" i="5"/>
  <c r="N104" i="5"/>
  <c r="O104" i="5" s="1"/>
  <c r="N105" i="5"/>
  <c r="O105" i="5" s="1"/>
  <c r="N106" i="5"/>
  <c r="O106" i="5" s="1"/>
  <c r="N107" i="5"/>
  <c r="O107" i="5" s="1"/>
  <c r="N108" i="5"/>
  <c r="O108" i="5" s="1"/>
  <c r="N109" i="5"/>
  <c r="N110" i="5"/>
  <c r="N111" i="5"/>
  <c r="O111" i="5" s="1"/>
  <c r="N112" i="5"/>
  <c r="O112" i="5" s="1"/>
  <c r="N113" i="5"/>
  <c r="N114" i="5"/>
  <c r="O114" i="5" s="1"/>
  <c r="N115" i="5"/>
  <c r="N116" i="5"/>
  <c r="N117" i="5"/>
  <c r="O117" i="5" s="1"/>
  <c r="N118" i="5"/>
  <c r="N119" i="5"/>
  <c r="O119" i="5" s="1"/>
  <c r="N120" i="5"/>
  <c r="N121" i="5"/>
  <c r="O121" i="5" s="1"/>
  <c r="N122" i="5"/>
  <c r="O122" i="5" s="1"/>
  <c r="N123" i="5"/>
  <c r="O123" i="5" s="1"/>
  <c r="N124" i="5"/>
  <c r="O124" i="5" s="1"/>
  <c r="N125" i="5"/>
  <c r="O125" i="5" s="1"/>
  <c r="N126" i="5"/>
  <c r="O126" i="5" s="1"/>
  <c r="N127" i="5"/>
  <c r="N128" i="5"/>
  <c r="O128" i="5" s="1"/>
  <c r="N129" i="5"/>
  <c r="N130" i="5"/>
  <c r="N131" i="5"/>
  <c r="O131" i="5" s="1"/>
  <c r="N132" i="5"/>
  <c r="N133" i="5"/>
  <c r="O133" i="5" s="1"/>
  <c r="N134" i="5"/>
  <c r="N135" i="5"/>
  <c r="O135" i="5" s="1"/>
  <c r="N136" i="5"/>
  <c r="N137" i="5"/>
  <c r="O137" i="5" s="1"/>
  <c r="N138" i="5"/>
  <c r="O138" i="5" s="1"/>
  <c r="N139" i="5"/>
  <c r="N140" i="5"/>
  <c r="O140" i="5" s="1"/>
  <c r="N141" i="5"/>
  <c r="O141" i="5" s="1"/>
  <c r="N142" i="5"/>
  <c r="N143" i="5"/>
  <c r="O143" i="5" s="1"/>
  <c r="N152" i="5"/>
  <c r="O152" i="5" s="1"/>
  <c r="N144" i="5"/>
  <c r="N145" i="5"/>
  <c r="O145" i="5" s="1"/>
  <c r="N146" i="5"/>
  <c r="O146" i="5" s="1"/>
  <c r="N147" i="5"/>
  <c r="N148" i="5"/>
  <c r="O148" i="5" s="1"/>
  <c r="N149" i="5"/>
  <c r="N150" i="5"/>
  <c r="O150" i="5" s="1"/>
  <c r="N151" i="5"/>
  <c r="O151" i="5" s="1"/>
  <c r="N154" i="5"/>
  <c r="O154" i="5" s="1"/>
  <c r="N155" i="5"/>
  <c r="O155" i="5" s="1"/>
  <c r="N156" i="5"/>
  <c r="N157" i="5"/>
  <c r="O157" i="5" s="1"/>
  <c r="N158" i="5"/>
  <c r="N159" i="5"/>
  <c r="N160" i="5"/>
  <c r="O160" i="5" s="1"/>
  <c r="N161" i="5"/>
  <c r="O161" i="5" s="1"/>
  <c r="N162" i="5"/>
  <c r="N163" i="5"/>
  <c r="O163" i="5" s="1"/>
  <c r="N164" i="5"/>
  <c r="N165" i="5"/>
  <c r="O165" i="5" s="1"/>
  <c r="N166" i="5"/>
  <c r="O166" i="5" s="1"/>
  <c r="N167" i="5"/>
  <c r="N168" i="5"/>
  <c r="N169" i="5"/>
  <c r="N170" i="5"/>
  <c r="O170" i="5" s="1"/>
  <c r="N171" i="5"/>
  <c r="O171" i="5" s="1"/>
  <c r="N172" i="5"/>
  <c r="O172" i="5" s="1"/>
  <c r="N173" i="5"/>
  <c r="N174" i="5"/>
  <c r="O174" i="5" s="1"/>
  <c r="N175" i="5"/>
  <c r="N176" i="5"/>
  <c r="N177" i="5"/>
  <c r="N178" i="5"/>
  <c r="N179" i="5"/>
  <c r="O179" i="5" s="1"/>
  <c r="N180" i="5"/>
  <c r="O180" i="5" s="1"/>
  <c r="N181" i="5"/>
  <c r="N182" i="5"/>
  <c r="N183" i="5"/>
  <c r="N184" i="5"/>
  <c r="N185" i="5"/>
  <c r="O185" i="5" s="1"/>
  <c r="N186" i="5"/>
  <c r="O186" i="5" s="1"/>
  <c r="N187" i="5"/>
  <c r="N188" i="5"/>
  <c r="O188" i="5" s="1"/>
  <c r="N189" i="5"/>
  <c r="O189" i="5" s="1"/>
  <c r="N190" i="5"/>
  <c r="O190" i="5" s="1"/>
  <c r="N191" i="5"/>
  <c r="O191" i="5" s="1"/>
  <c r="N192" i="5"/>
  <c r="N193" i="5"/>
  <c r="O193" i="5" s="1"/>
  <c r="N194" i="5"/>
  <c r="O194" i="5" s="1"/>
  <c r="N195" i="5"/>
  <c r="O195" i="5" s="1"/>
  <c r="N196" i="5"/>
  <c r="N197" i="5"/>
  <c r="N198" i="5"/>
  <c r="N199" i="5"/>
  <c r="N200" i="5"/>
  <c r="O200" i="5" s="1"/>
  <c r="N201" i="5"/>
  <c r="O201" i="5" s="1"/>
  <c r="N202" i="5"/>
  <c r="O202" i="5" s="1"/>
  <c r="N203" i="5"/>
  <c r="O203" i="5" s="1"/>
  <c r="N204" i="5"/>
  <c r="N205" i="5"/>
  <c r="N206" i="5"/>
  <c r="N207" i="5"/>
  <c r="O207" i="5" s="1"/>
  <c r="N208" i="5"/>
  <c r="N209" i="5"/>
  <c r="N210" i="5"/>
  <c r="O210" i="5" s="1"/>
  <c r="N211" i="5"/>
  <c r="N212" i="5"/>
  <c r="N213" i="5"/>
  <c r="N214" i="5"/>
  <c r="N215" i="5"/>
  <c r="N216" i="5"/>
  <c r="N217" i="5"/>
  <c r="N153" i="5"/>
  <c r="N218" i="5"/>
  <c r="N219" i="5"/>
  <c r="O219" i="5" s="1"/>
  <c r="N220" i="5"/>
  <c r="N221" i="5"/>
  <c r="N222" i="5"/>
  <c r="N223" i="5"/>
  <c r="N224" i="5"/>
  <c r="N225" i="5"/>
  <c r="N226" i="5"/>
  <c r="N227" i="5"/>
  <c r="N228" i="5"/>
  <c r="O228" i="5" s="1"/>
  <c r="N229" i="5"/>
  <c r="N230" i="5"/>
  <c r="N231" i="5"/>
  <c r="N232" i="5"/>
  <c r="N233" i="5"/>
  <c r="N234" i="5"/>
  <c r="N235" i="5"/>
  <c r="N236" i="5"/>
  <c r="O236" i="5" s="1"/>
  <c r="N237" i="5"/>
  <c r="N238" i="5"/>
  <c r="O238" i="5" s="1"/>
  <c r="N239" i="5"/>
  <c r="O239" i="5" s="1"/>
  <c r="N240" i="5"/>
  <c r="O240" i="5" s="1"/>
  <c r="N241" i="5"/>
  <c r="O241" i="5" s="1"/>
  <c r="N242" i="5"/>
  <c r="O242" i="5" s="1"/>
  <c r="N243" i="5"/>
  <c r="N244" i="5"/>
  <c r="O244" i="5" s="1"/>
  <c r="N245" i="5"/>
  <c r="N246" i="5"/>
  <c r="N247" i="5"/>
  <c r="O247" i="5" s="1"/>
  <c r="N248" i="5"/>
  <c r="O248" i="5" s="1"/>
  <c r="N249" i="5"/>
  <c r="N250" i="5"/>
  <c r="N251" i="5"/>
  <c r="N252" i="5"/>
  <c r="O252" i="5" s="1"/>
  <c r="N253" i="5"/>
  <c r="O253" i="5" s="1"/>
  <c r="N254" i="5"/>
  <c r="O254" i="5" s="1"/>
  <c r="N255" i="5"/>
  <c r="O255" i="5" s="1"/>
  <c r="N256" i="5"/>
  <c r="N257" i="5"/>
  <c r="O257" i="5" s="1"/>
  <c r="N258" i="5"/>
  <c r="O258" i="5" s="1"/>
  <c r="N259" i="5"/>
  <c r="N260" i="5"/>
  <c r="N261" i="5"/>
  <c r="N262" i="5"/>
  <c r="O262" i="5" s="1"/>
  <c r="N263" i="5"/>
  <c r="N264" i="5"/>
  <c r="N265" i="5"/>
  <c r="N266" i="5"/>
  <c r="N267" i="5"/>
  <c r="N268" i="5"/>
  <c r="N269" i="5"/>
  <c r="N270" i="5"/>
  <c r="N271" i="5"/>
  <c r="O271" i="5" s="1"/>
  <c r="N272" i="5"/>
  <c r="N273" i="5"/>
  <c r="O273" i="5" s="1"/>
  <c r="N274" i="5"/>
  <c r="N275" i="5"/>
  <c r="O275" i="5" s="1"/>
  <c r="N276" i="5"/>
  <c r="O276" i="5" s="1"/>
  <c r="N277" i="5"/>
  <c r="N278" i="5"/>
  <c r="O278" i="5" s="1"/>
  <c r="N279" i="5"/>
  <c r="N280" i="5"/>
  <c r="O280" i="5" s="1"/>
  <c r="N281" i="5"/>
  <c r="N282" i="5"/>
  <c r="N283" i="5"/>
  <c r="O283" i="5" s="1"/>
  <c r="N284" i="5"/>
  <c r="N285" i="5"/>
  <c r="O285" i="5" s="1"/>
  <c r="N286" i="5"/>
  <c r="N287" i="5"/>
  <c r="N288" i="5"/>
  <c r="O288" i="5" s="1"/>
  <c r="N289" i="5"/>
  <c r="O289" i="5" s="1"/>
  <c r="N290" i="5"/>
  <c r="O290" i="5" s="1"/>
  <c r="N291" i="5"/>
  <c r="N292" i="5"/>
  <c r="O292" i="5" s="1"/>
  <c r="N293" i="5"/>
  <c r="O293" i="5" s="1"/>
  <c r="N294" i="5"/>
  <c r="O294" i="5" s="1"/>
  <c r="N295" i="5"/>
  <c r="O295" i="5" s="1"/>
  <c r="N296" i="5"/>
  <c r="N297" i="5"/>
  <c r="N298" i="5"/>
  <c r="O298" i="5" s="1"/>
  <c r="N299" i="5"/>
  <c r="O299" i="5" s="1"/>
  <c r="N300" i="5"/>
  <c r="O300" i="5" s="1"/>
  <c r="N301" i="5"/>
  <c r="N302" i="5"/>
  <c r="N303" i="5"/>
  <c r="O303" i="5" s="1"/>
  <c r="N304" i="5"/>
  <c r="N305" i="5"/>
  <c r="O305" i="5" s="1"/>
  <c r="N306" i="5"/>
  <c r="O306" i="5" s="1"/>
  <c r="N307" i="5"/>
  <c r="O307" i="5" s="1"/>
  <c r="N308" i="5"/>
  <c r="O308" i="5" s="1"/>
  <c r="N309" i="5"/>
  <c r="O309" i="5" s="1"/>
  <c r="N310" i="5"/>
  <c r="O310" i="5" s="1"/>
  <c r="N311" i="5"/>
  <c r="O311" i="5" s="1"/>
  <c r="N312" i="5"/>
  <c r="O312" i="5" s="1"/>
  <c r="N313" i="5"/>
  <c r="O313" i="5" s="1"/>
  <c r="N314" i="5"/>
  <c r="N315" i="5"/>
  <c r="O315" i="5" s="1"/>
  <c r="N316" i="5"/>
  <c r="O316" i="5" s="1"/>
  <c r="N317" i="5"/>
  <c r="N318" i="5"/>
  <c r="O318" i="5" s="1"/>
  <c r="N319" i="5"/>
  <c r="N320" i="5"/>
  <c r="O320" i="5" s="1"/>
  <c r="N321" i="5"/>
  <c r="N322" i="5"/>
  <c r="O322" i="5" s="1"/>
  <c r="N323" i="5"/>
  <c r="N324" i="5"/>
  <c r="N325" i="5"/>
  <c r="N326" i="5"/>
  <c r="N327" i="5"/>
  <c r="O327" i="5" s="1"/>
  <c r="N328" i="5"/>
  <c r="N329" i="5"/>
  <c r="O329" i="5" s="1"/>
  <c r="N330" i="5"/>
  <c r="N331" i="5"/>
  <c r="N332" i="5"/>
  <c r="N333" i="5"/>
  <c r="O333" i="5" s="1"/>
  <c r="N334" i="5"/>
  <c r="O334" i="5" s="1"/>
  <c r="N335" i="5"/>
  <c r="N336" i="5"/>
  <c r="N337" i="5"/>
  <c r="N338" i="5"/>
  <c r="N339" i="5"/>
  <c r="O339" i="5" s="1"/>
  <c r="N340" i="5"/>
  <c r="O340" i="5" s="1"/>
  <c r="N341" i="5"/>
  <c r="O341" i="5" s="1"/>
  <c r="N342" i="5"/>
  <c r="O342" i="5" s="1"/>
  <c r="N343" i="5"/>
  <c r="N344" i="5"/>
  <c r="N345" i="5"/>
  <c r="O345" i="5" s="1"/>
  <c r="N346" i="5"/>
  <c r="N347" i="5"/>
  <c r="N348" i="5"/>
  <c r="N349" i="5"/>
  <c r="N350" i="5"/>
  <c r="N351" i="5"/>
  <c r="O351" i="5" s="1"/>
  <c r="N352" i="5"/>
  <c r="N353" i="5"/>
  <c r="N354" i="5"/>
  <c r="N355" i="5"/>
  <c r="N356" i="5"/>
  <c r="N357" i="5"/>
  <c r="N358" i="5"/>
  <c r="N359" i="5"/>
  <c r="N360" i="5"/>
  <c r="O360" i="5" s="1"/>
  <c r="N361" i="5"/>
  <c r="O361" i="5" s="1"/>
  <c r="N362" i="5"/>
  <c r="N363" i="5"/>
  <c r="N364" i="5"/>
  <c r="N365" i="5"/>
  <c r="N366" i="5"/>
  <c r="N367" i="5"/>
  <c r="N368" i="5"/>
  <c r="O368" i="5" s="1"/>
  <c r="N369" i="5"/>
  <c r="O369" i="5" s="1"/>
  <c r="N370" i="5"/>
  <c r="N371" i="5"/>
  <c r="N372" i="5"/>
  <c r="N373" i="5"/>
  <c r="N374" i="5"/>
  <c r="N375" i="5"/>
  <c r="N376" i="5"/>
  <c r="N377" i="5"/>
  <c r="N378" i="5"/>
  <c r="O378" i="5" s="1"/>
  <c r="N379" i="5"/>
  <c r="O379" i="5" s="1"/>
  <c r="N380" i="5"/>
  <c r="O380" i="5" s="1"/>
  <c r="N381" i="5"/>
  <c r="N382" i="5"/>
  <c r="N383" i="5"/>
  <c r="O383" i="5" s="1"/>
  <c r="N384" i="5"/>
  <c r="O384" i="5" s="1"/>
  <c r="N385" i="5"/>
  <c r="O385" i="5" s="1"/>
  <c r="N386" i="5"/>
  <c r="N387" i="5"/>
  <c r="O387" i="5" s="1"/>
  <c r="N388" i="5"/>
  <c r="N389" i="5"/>
  <c r="N390" i="5"/>
  <c r="N391" i="5"/>
  <c r="N392" i="5"/>
  <c r="O392" i="5" s="1"/>
  <c r="N393" i="5"/>
  <c r="O393" i="5" s="1"/>
  <c r="N394" i="5"/>
  <c r="N395" i="5"/>
  <c r="N396" i="5"/>
  <c r="N397" i="5"/>
  <c r="N398" i="5"/>
  <c r="O398" i="5" s="1"/>
  <c r="N399" i="5"/>
  <c r="O399" i="5" s="1"/>
  <c r="N400" i="5"/>
  <c r="N401" i="5"/>
  <c r="O401" i="5" s="1"/>
  <c r="N402" i="5"/>
  <c r="O402" i="5" s="1"/>
  <c r="N403" i="5"/>
  <c r="O403" i="5" s="1"/>
  <c r="N404" i="5"/>
  <c r="N405" i="5"/>
  <c r="O405" i="5" s="1"/>
  <c r="N406" i="5"/>
  <c r="N407" i="5"/>
  <c r="N408" i="5"/>
  <c r="N409" i="5"/>
  <c r="N410" i="5"/>
  <c r="O410" i="5" s="1"/>
  <c r="N411" i="5"/>
  <c r="O411" i="5" s="1"/>
  <c r="N412" i="5"/>
  <c r="O412" i="5" s="1"/>
  <c r="N413" i="5"/>
  <c r="O413" i="5" s="1"/>
  <c r="N414" i="5"/>
  <c r="N415" i="5"/>
  <c r="N416" i="5"/>
  <c r="N417" i="5"/>
  <c r="N418" i="5"/>
  <c r="N419" i="5"/>
  <c r="N420" i="5"/>
  <c r="N421" i="5"/>
  <c r="O421" i="5" s="1"/>
  <c r="N422" i="5"/>
  <c r="O422" i="5" s="1"/>
  <c r="N423" i="5"/>
  <c r="N424" i="5"/>
  <c r="O424" i="5" s="1"/>
  <c r="N425" i="5"/>
  <c r="O425" i="5" s="1"/>
  <c r="N426" i="5"/>
  <c r="O426" i="5" s="1"/>
  <c r="N427" i="5"/>
  <c r="N428" i="5"/>
  <c r="O428" i="5" s="1"/>
  <c r="N429" i="5"/>
  <c r="O429" i="5" s="1"/>
  <c r="N430" i="5"/>
  <c r="O430" i="5" s="1"/>
  <c r="N431" i="5"/>
  <c r="O431" i="5" s="1"/>
  <c r="N432" i="5"/>
  <c r="N433" i="5"/>
  <c r="N434" i="5"/>
  <c r="N435" i="5"/>
  <c r="N436" i="5"/>
  <c r="O436" i="5" s="1"/>
  <c r="N437" i="5"/>
  <c r="N438" i="5"/>
  <c r="N439" i="5"/>
  <c r="O439" i="5" s="1"/>
  <c r="N440" i="5"/>
  <c r="N441" i="5"/>
  <c r="N442" i="5"/>
  <c r="N443" i="5"/>
  <c r="O443" i="5" s="1"/>
  <c r="N444" i="5"/>
  <c r="N445" i="5"/>
  <c r="O445" i="5" s="1"/>
  <c r="N446" i="5"/>
  <c r="N447" i="5"/>
  <c r="N448" i="5"/>
  <c r="O448" i="5" s="1"/>
  <c r="N449" i="5"/>
  <c r="N450" i="5"/>
  <c r="O450" i="5" s="1"/>
  <c r="N451" i="5"/>
  <c r="N452" i="5"/>
  <c r="O452" i="5" s="1"/>
  <c r="N453" i="5"/>
  <c r="N454" i="5"/>
  <c r="O454" i="5" s="1"/>
  <c r="N455" i="5"/>
  <c r="N456" i="5"/>
  <c r="O456" i="5" s="1"/>
  <c r="N457" i="5"/>
  <c r="N458" i="5"/>
  <c r="O458" i="5" s="1"/>
  <c r="N459" i="5"/>
  <c r="N460" i="5"/>
  <c r="O460" i="5" s="1"/>
  <c r="N461" i="5"/>
  <c r="N462" i="5"/>
  <c r="O462" i="5" s="1"/>
  <c r="N463" i="5"/>
  <c r="O463" i="5" s="1"/>
  <c r="N464" i="5"/>
  <c r="O464" i="5" s="1"/>
  <c r="N465" i="5"/>
  <c r="O465" i="5" s="1"/>
  <c r="N466" i="5"/>
  <c r="O466" i="5" s="1"/>
  <c r="N467" i="5"/>
  <c r="N468" i="5"/>
  <c r="O468" i="5" s="1"/>
  <c r="N469" i="5"/>
  <c r="O469" i="5" s="1"/>
  <c r="N470" i="5"/>
  <c r="N471" i="5"/>
  <c r="N472" i="5"/>
  <c r="O472" i="5" s="1"/>
  <c r="N473" i="5"/>
  <c r="O473" i="5" s="1"/>
  <c r="N474" i="5"/>
  <c r="O474" i="5" s="1"/>
  <c r="N475" i="5"/>
  <c r="N476" i="5"/>
  <c r="O476" i="5" s="1"/>
  <c r="N477" i="5"/>
  <c r="O477" i="5" s="1"/>
  <c r="N478" i="5"/>
  <c r="O478" i="5" s="1"/>
  <c r="N479" i="5"/>
  <c r="O479" i="5" s="1"/>
  <c r="N480" i="5"/>
  <c r="N481" i="5"/>
  <c r="O481" i="5" s="1"/>
  <c r="N482" i="5"/>
  <c r="N483" i="5"/>
  <c r="N484" i="5"/>
  <c r="O484" i="5" s="1"/>
  <c r="N485" i="5"/>
  <c r="O485" i="5" s="1"/>
  <c r="N486" i="5"/>
  <c r="O486" i="5" s="1"/>
  <c r="N487" i="5"/>
  <c r="O487" i="5" s="1"/>
  <c r="N488" i="5"/>
  <c r="N489" i="5"/>
  <c r="O489" i="5" s="1"/>
  <c r="N490" i="5"/>
  <c r="O490" i="5" s="1"/>
  <c r="N491" i="5"/>
  <c r="N492" i="5"/>
  <c r="O492" i="5" s="1"/>
  <c r="N493" i="5"/>
  <c r="O493" i="5" s="1"/>
  <c r="N494" i="5"/>
  <c r="N495" i="5"/>
  <c r="N496" i="5"/>
  <c r="N497" i="5"/>
  <c r="O497" i="5" s="1"/>
  <c r="N498" i="5"/>
  <c r="O498" i="5" s="1"/>
  <c r="N499" i="5"/>
  <c r="N500" i="5"/>
  <c r="N501" i="5"/>
  <c r="N502" i="5"/>
  <c r="N503" i="5"/>
  <c r="N504" i="5"/>
  <c r="O504" i="5" s="1"/>
  <c r="N505" i="5"/>
  <c r="O505" i="5" s="1"/>
  <c r="N506" i="5"/>
  <c r="O506" i="5" s="1"/>
  <c r="N507" i="5"/>
  <c r="O507" i="5" s="1"/>
  <c r="N508" i="5"/>
  <c r="O508" i="5" s="1"/>
  <c r="N509" i="5"/>
  <c r="O509" i="5" s="1"/>
  <c r="N510" i="5"/>
  <c r="O510" i="5" s="1"/>
  <c r="N511" i="5"/>
  <c r="N512" i="5"/>
  <c r="N513" i="5"/>
  <c r="O513" i="5" s="1"/>
  <c r="N514" i="5"/>
  <c r="O514" i="5" s="1"/>
  <c r="N515" i="5"/>
  <c r="N516" i="5"/>
  <c r="O516" i="5" s="1"/>
  <c r="N517" i="5"/>
  <c r="O517" i="5" s="1"/>
  <c r="N518" i="5"/>
  <c r="N519" i="5"/>
  <c r="N520" i="5"/>
  <c r="N521" i="5"/>
  <c r="O521" i="5" s="1"/>
  <c r="N522" i="5"/>
  <c r="N523" i="5"/>
  <c r="O523" i="5" s="1"/>
  <c r="N524" i="5"/>
  <c r="O524" i="5" s="1"/>
  <c r="N525" i="5"/>
  <c r="N526" i="5"/>
  <c r="N527" i="5"/>
  <c r="N528" i="5"/>
  <c r="N529" i="5"/>
  <c r="O529" i="5" s="1"/>
  <c r="N530" i="5"/>
  <c r="O530" i="5" s="1"/>
  <c r="N531" i="5"/>
  <c r="O531" i="5" s="1"/>
  <c r="N532" i="5"/>
  <c r="N533" i="5"/>
  <c r="O533" i="5" s="1"/>
  <c r="N534" i="5"/>
  <c r="N535" i="5"/>
  <c r="N536" i="5"/>
  <c r="N537" i="5"/>
  <c r="O537" i="5" s="1"/>
  <c r="N538" i="5"/>
  <c r="N539" i="5"/>
  <c r="N540" i="5"/>
  <c r="N541" i="5"/>
  <c r="O541" i="5" s="1"/>
  <c r="N542" i="5"/>
  <c r="O542" i="5" s="1"/>
  <c r="N543" i="5"/>
  <c r="N544" i="5"/>
  <c r="O544" i="5" s="1"/>
  <c r="N545" i="5"/>
  <c r="N546" i="5"/>
  <c r="N547" i="5"/>
  <c r="O547" i="5" s="1"/>
  <c r="N548" i="5"/>
  <c r="O548" i="5" s="1"/>
  <c r="N549" i="5"/>
  <c r="O549" i="5" s="1"/>
  <c r="N550" i="5"/>
  <c r="O550" i="5" s="1"/>
  <c r="N551" i="5"/>
  <c r="O551" i="5" s="1"/>
  <c r="N552" i="5"/>
  <c r="N553" i="5"/>
  <c r="O553" i="5" s="1"/>
  <c r="N554" i="5"/>
  <c r="O554" i="5" s="1"/>
  <c r="N555" i="5"/>
  <c r="O555" i="5" s="1"/>
  <c r="N556" i="5"/>
  <c r="O556" i="5" s="1"/>
  <c r="N557" i="5"/>
  <c r="N558" i="5"/>
  <c r="O558" i="5" s="1"/>
  <c r="N559" i="5"/>
  <c r="N560" i="5"/>
  <c r="N561" i="5"/>
  <c r="O561" i="5" s="1"/>
  <c r="N562" i="5"/>
  <c r="O562" i="5" s="1"/>
  <c r="N563" i="5"/>
  <c r="O563" i="5" s="1"/>
  <c r="N564" i="5"/>
  <c r="O564" i="5" s="1"/>
  <c r="N565" i="5"/>
  <c r="N566" i="5"/>
  <c r="N567" i="5"/>
  <c r="O567" i="5" s="1"/>
  <c r="N568" i="5"/>
  <c r="O568" i="5" s="1"/>
  <c r="N569" i="5"/>
  <c r="O569" i="5" s="1"/>
  <c r="N570" i="5"/>
  <c r="O570" i="5" s="1"/>
  <c r="N571" i="5"/>
  <c r="N572" i="5"/>
  <c r="O572" i="5" s="1"/>
  <c r="N573" i="5"/>
  <c r="O573" i="5" s="1"/>
  <c r="N574" i="5"/>
  <c r="O574" i="5" s="1"/>
  <c r="N575" i="5"/>
  <c r="N576" i="5"/>
  <c r="N577" i="5"/>
  <c r="N578" i="5"/>
  <c r="O578" i="5" s="1"/>
  <c r="N579" i="5"/>
  <c r="N580" i="5"/>
  <c r="O580" i="5" s="1"/>
  <c r="N581" i="5"/>
  <c r="O581" i="5" s="1"/>
  <c r="N582" i="5"/>
  <c r="N583" i="5"/>
  <c r="N584" i="5"/>
  <c r="N585" i="5"/>
  <c r="N586" i="5"/>
  <c r="N587" i="5"/>
  <c r="N588" i="5"/>
  <c r="O588" i="5" s="1"/>
  <c r="N589" i="5"/>
  <c r="N590" i="5"/>
  <c r="O590" i="5" s="1"/>
  <c r="N591" i="5"/>
  <c r="N592" i="5"/>
  <c r="N593" i="5"/>
  <c r="N594" i="5"/>
  <c r="N595" i="5"/>
  <c r="N596" i="5"/>
  <c r="N597" i="5"/>
  <c r="N598" i="5"/>
  <c r="O598" i="5" s="1"/>
  <c r="N599" i="5"/>
  <c r="N600" i="5"/>
  <c r="N601" i="5"/>
  <c r="O601" i="5" s="1"/>
  <c r="N602" i="5"/>
  <c r="O602" i="5" s="1"/>
  <c r="N603" i="5"/>
  <c r="O603" i="5" s="1"/>
  <c r="N604" i="5"/>
  <c r="N605" i="5"/>
  <c r="O605" i="5" s="1"/>
  <c r="N606" i="5"/>
  <c r="O606" i="5" s="1"/>
  <c r="N607" i="5"/>
  <c r="O607" i="5" s="1"/>
  <c r="N608" i="5"/>
  <c r="O608" i="5" s="1"/>
  <c r="N609" i="5"/>
  <c r="O609" i="5" s="1"/>
  <c r="N610" i="5"/>
  <c r="N611" i="5"/>
  <c r="O611" i="5" s="1"/>
  <c r="N612" i="5"/>
  <c r="N613" i="5"/>
  <c r="N614" i="5"/>
  <c r="N615" i="5"/>
  <c r="N616" i="5"/>
  <c r="N617" i="5"/>
  <c r="N618" i="5"/>
  <c r="O618" i="5" s="1"/>
  <c r="N619" i="5"/>
  <c r="N620" i="5"/>
  <c r="O620" i="5" s="1"/>
  <c r="N621" i="5"/>
  <c r="O621" i="5" s="1"/>
  <c r="N622" i="5"/>
  <c r="O622" i="5" s="1"/>
  <c r="N623" i="5"/>
  <c r="O623" i="5" s="1"/>
  <c r="N624" i="5"/>
  <c r="O624" i="5" s="1"/>
  <c r="N625" i="5"/>
  <c r="N626" i="5"/>
  <c r="O626" i="5" s="1"/>
  <c r="N627" i="5"/>
  <c r="O627" i="5" s="1"/>
  <c r="N628" i="5"/>
  <c r="O628" i="5" s="1"/>
  <c r="N629" i="5"/>
  <c r="O629" i="5" s="1"/>
  <c r="N630" i="5"/>
  <c r="O630" i="5" s="1"/>
  <c r="N631" i="5"/>
  <c r="N632" i="5"/>
  <c r="N633" i="5"/>
  <c r="O633" i="5" s="1"/>
  <c r="N634" i="5"/>
  <c r="O634" i="5" s="1"/>
  <c r="N635" i="5"/>
  <c r="O635" i="5" s="1"/>
  <c r="N636" i="5"/>
  <c r="O636" i="5" s="1"/>
  <c r="N637" i="5"/>
  <c r="N638" i="5"/>
  <c r="N639" i="5"/>
  <c r="O639" i="5" s="1"/>
  <c r="N640" i="5"/>
  <c r="O640" i="5" s="1"/>
  <c r="N641" i="5"/>
  <c r="O641" i="5" s="1"/>
  <c r="N642" i="5"/>
  <c r="N643" i="5"/>
  <c r="O643" i="5" s="1"/>
  <c r="N644" i="5"/>
  <c r="O644" i="5" s="1"/>
  <c r="N645" i="5"/>
  <c r="O645" i="5" s="1"/>
  <c r="N646" i="5"/>
  <c r="N647" i="5"/>
  <c r="N648" i="5"/>
  <c r="N649" i="5"/>
  <c r="N650" i="5"/>
  <c r="O650" i="5" s="1"/>
  <c r="N651" i="5"/>
  <c r="O651" i="5" s="1"/>
  <c r="N2" i="5"/>
  <c r="W383" i="11" l="1"/>
  <c r="W322" i="11"/>
  <c r="X492" i="11"/>
  <c r="W83" i="11"/>
  <c r="W537" i="11"/>
  <c r="W143" i="11"/>
  <c r="W307" i="11"/>
  <c r="X491" i="11"/>
  <c r="W41" i="11"/>
  <c r="X285" i="11"/>
  <c r="X487" i="11"/>
  <c r="W571" i="11"/>
  <c r="X170" i="11"/>
  <c r="W7" i="11"/>
  <c r="X187" i="11"/>
  <c r="W483" i="11"/>
  <c r="W634" i="11"/>
  <c r="W104" i="11"/>
  <c r="X240" i="11"/>
  <c r="X106" i="11"/>
  <c r="W607" i="11"/>
  <c r="X409" i="11"/>
  <c r="W550" i="11"/>
  <c r="U281" i="11"/>
  <c r="U103" i="11"/>
  <c r="W84" i="11"/>
  <c r="X484" i="11"/>
  <c r="X134" i="11"/>
  <c r="W252" i="11"/>
  <c r="W269" i="11"/>
  <c r="X302" i="11"/>
  <c r="W329" i="11"/>
  <c r="X304" i="11"/>
  <c r="W461" i="11"/>
  <c r="W513" i="11"/>
  <c r="W15" i="11"/>
  <c r="X462" i="11"/>
  <c r="W324" i="11"/>
  <c r="X313" i="11"/>
  <c r="W521" i="11"/>
  <c r="W482" i="11"/>
  <c r="X44" i="11"/>
  <c r="X67" i="11"/>
  <c r="W105" i="11"/>
  <c r="X17" i="11"/>
  <c r="W496" i="11"/>
  <c r="W426" i="11"/>
  <c r="X552" i="11"/>
  <c r="W587" i="11"/>
  <c r="W224" i="11"/>
  <c r="X544" i="11"/>
  <c r="W305" i="11"/>
  <c r="X121" i="11"/>
  <c r="W467" i="11"/>
  <c r="W491" i="11"/>
  <c r="W186" i="11"/>
  <c r="W471" i="11"/>
  <c r="X96" i="11"/>
  <c r="X383" i="11"/>
  <c r="X286" i="11"/>
  <c r="X104" i="11"/>
  <c r="X147" i="11"/>
  <c r="W144" i="11"/>
  <c r="W570" i="11"/>
  <c r="W399" i="11"/>
  <c r="X198" i="11"/>
  <c r="X635" i="11"/>
  <c r="X308" i="11"/>
  <c r="X7" i="11"/>
  <c r="W546" i="11"/>
  <c r="W363" i="11"/>
  <c r="W271" i="11"/>
  <c r="W419" i="11"/>
  <c r="W67" i="11"/>
  <c r="W255" i="11"/>
  <c r="W306" i="11"/>
  <c r="W136" i="11"/>
  <c r="W488" i="11"/>
  <c r="W476" i="11"/>
  <c r="W94" i="11"/>
  <c r="W297" i="11"/>
  <c r="U186" i="11"/>
  <c r="X276" i="11"/>
  <c r="X396" i="11"/>
  <c r="X299" i="11"/>
  <c r="W221" i="11"/>
  <c r="X521" i="11"/>
  <c r="X575" i="11"/>
  <c r="X376" i="11"/>
  <c r="W585" i="11"/>
  <c r="W566" i="11"/>
  <c r="W544" i="11"/>
  <c r="W599" i="11"/>
  <c r="X306" i="11"/>
  <c r="X120" i="11"/>
  <c r="W189" i="11"/>
  <c r="X623" i="11"/>
  <c r="X21" i="11"/>
  <c r="X307" i="11"/>
  <c r="X476" i="11"/>
  <c r="X84" i="11"/>
  <c r="W42" i="11"/>
  <c r="X315" i="11"/>
  <c r="W304" i="11"/>
  <c r="X634" i="11"/>
  <c r="X590" i="11"/>
  <c r="X626" i="11"/>
  <c r="X471" i="11"/>
  <c r="U477" i="11"/>
  <c r="U493" i="11"/>
  <c r="X108" i="11"/>
  <c r="U482" i="11"/>
  <c r="Z482" i="11" s="1"/>
  <c r="U235" i="11"/>
  <c r="U161" i="11"/>
  <c r="U518" i="11"/>
  <c r="U29" i="11"/>
  <c r="X85" i="11"/>
  <c r="X20" i="11"/>
  <c r="X570" i="11"/>
  <c r="U619" i="11"/>
  <c r="U181" i="11"/>
  <c r="U48" i="11"/>
  <c r="U546" i="11"/>
  <c r="U544" i="11"/>
  <c r="U67" i="11"/>
  <c r="Z67" i="11" s="1"/>
  <c r="U122" i="11"/>
  <c r="U599" i="11"/>
  <c r="X41" i="11"/>
  <c r="X485" i="11"/>
  <c r="X19" i="11"/>
  <c r="W381" i="11"/>
  <c r="W38" i="11"/>
  <c r="X45" i="11"/>
  <c r="W539" i="11"/>
  <c r="U620" i="11"/>
  <c r="U608" i="11"/>
  <c r="U242" i="11"/>
  <c r="X354" i="11"/>
  <c r="W332" i="11"/>
  <c r="U571" i="11"/>
  <c r="U343" i="11"/>
  <c r="W25" i="11"/>
  <c r="X335" i="11"/>
  <c r="X254" i="11"/>
  <c r="X322" i="11"/>
  <c r="X539" i="11"/>
  <c r="X408" i="11"/>
  <c r="X74" i="11"/>
  <c r="X122" i="11"/>
  <c r="W527" i="11"/>
  <c r="W421" i="11"/>
  <c r="X163" i="11"/>
  <c r="W121" i="11"/>
  <c r="X467" i="11"/>
  <c r="W311" i="11"/>
  <c r="X94" i="11"/>
  <c r="W508" i="11"/>
  <c r="W251" i="11"/>
  <c r="W245" i="11"/>
  <c r="W561" i="11"/>
  <c r="W446" i="11"/>
  <c r="W555" i="11"/>
  <c r="X496" i="11"/>
  <c r="X357" i="11"/>
  <c r="X236" i="11"/>
  <c r="W178" i="11"/>
  <c r="X550" i="11"/>
  <c r="X607" i="11"/>
  <c r="W237" i="11"/>
  <c r="W14" i="11"/>
  <c r="W71" i="11"/>
  <c r="U553" i="11"/>
  <c r="X470" i="11"/>
  <c r="U39" i="11"/>
  <c r="U100" i="11"/>
  <c r="Y100" i="11" s="1"/>
  <c r="X520" i="11"/>
  <c r="W347" i="11"/>
  <c r="W498" i="11"/>
  <c r="W47" i="11"/>
  <c r="X241" i="11"/>
  <c r="W506" i="11"/>
  <c r="X381" i="11"/>
  <c r="X405" i="11"/>
  <c r="W294" i="11"/>
  <c r="W492" i="11"/>
  <c r="W235" i="11"/>
  <c r="W460" i="11"/>
  <c r="W505" i="11"/>
  <c r="W376" i="11"/>
  <c r="W618" i="11"/>
  <c r="W80" i="11"/>
  <c r="X546" i="11"/>
  <c r="X255" i="11"/>
  <c r="X39" i="11"/>
  <c r="W139" i="11"/>
  <c r="W565" i="11"/>
  <c r="W375" i="11"/>
  <c r="W436" i="11"/>
  <c r="X488" i="11"/>
  <c r="X551" i="11"/>
  <c r="X143" i="11"/>
  <c r="W241" i="11"/>
  <c r="W17" i="11"/>
  <c r="X251" i="11"/>
  <c r="X245" i="11"/>
  <c r="X446" i="11"/>
  <c r="X42" i="11"/>
  <c r="X555" i="11"/>
  <c r="W335" i="11"/>
  <c r="W302" i="11"/>
  <c r="W485" i="11"/>
  <c r="W286" i="11"/>
  <c r="W19" i="11"/>
  <c r="W52" i="11"/>
  <c r="X141" i="11"/>
  <c r="X178" i="11"/>
  <c r="U99" i="11"/>
  <c r="X2" i="11"/>
  <c r="W409" i="11"/>
  <c r="W472" i="11"/>
  <c r="W45" i="11"/>
  <c r="W13" i="11"/>
  <c r="W373" i="11"/>
  <c r="X343" i="11"/>
  <c r="X14" i="11"/>
  <c r="X71" i="11"/>
  <c r="U587" i="11"/>
  <c r="U224" i="11"/>
  <c r="U223" i="11"/>
  <c r="U371" i="11"/>
  <c r="U286" i="11"/>
  <c r="X172" i="11"/>
  <c r="W524" i="11"/>
  <c r="W248" i="11"/>
  <c r="U241" i="11"/>
  <c r="Z241" i="11" s="1"/>
  <c r="W619" i="11"/>
  <c r="U30" i="11"/>
  <c r="X6" i="11"/>
  <c r="U407" i="11"/>
  <c r="U171" i="11"/>
  <c r="W288" i="11"/>
  <c r="X621" i="11"/>
  <c r="X51" i="11"/>
  <c r="X448" i="11"/>
  <c r="X426" i="11"/>
  <c r="X440" i="11"/>
  <c r="X281" i="11"/>
  <c r="W123" i="11"/>
  <c r="X547" i="11"/>
  <c r="X483" i="11"/>
  <c r="W517" i="11"/>
  <c r="X139" i="11"/>
  <c r="X565" i="11"/>
  <c r="X375" i="11"/>
  <c r="X436" i="11"/>
  <c r="W113" i="11"/>
  <c r="W623" i="11"/>
  <c r="X13" i="11"/>
  <c r="W291" i="11"/>
  <c r="U13" i="11"/>
  <c r="U71" i="11"/>
  <c r="U201" i="11"/>
  <c r="Y201" i="11" s="1"/>
  <c r="X90" i="11"/>
  <c r="W89" i="11"/>
  <c r="X119" i="11"/>
  <c r="W88" i="11"/>
  <c r="W440" i="11"/>
  <c r="U9" i="11"/>
  <c r="U222" i="11"/>
  <c r="U272" i="11"/>
  <c r="X145" i="11"/>
  <c r="X453" i="11"/>
  <c r="X632" i="11"/>
  <c r="X585" i="11"/>
  <c r="X587" i="11"/>
  <c r="X647" i="11"/>
  <c r="X125" i="11"/>
  <c r="W122" i="11"/>
  <c r="X638" i="11"/>
  <c r="W134" i="11"/>
  <c r="X517" i="11"/>
  <c r="X537" i="11"/>
  <c r="X545" i="11"/>
  <c r="X113" i="11"/>
  <c r="W578" i="11"/>
  <c r="W626" i="11"/>
  <c r="U44" i="11"/>
  <c r="W295" i="11"/>
  <c r="U157" i="11"/>
  <c r="U57" i="11"/>
  <c r="U139" i="11"/>
  <c r="U163" i="11"/>
  <c r="U113" i="11"/>
  <c r="Z113" i="11" s="1"/>
  <c r="X350" i="11"/>
  <c r="W244" i="11"/>
  <c r="W314" i="11"/>
  <c r="U550" i="11"/>
  <c r="Y550" i="11" s="1"/>
  <c r="X584" i="11"/>
  <c r="X433" i="11"/>
  <c r="X388" i="11"/>
  <c r="W28" i="11"/>
  <c r="X220" i="11"/>
  <c r="W146" i="11"/>
  <c r="W435" i="11"/>
  <c r="X560" i="11"/>
  <c r="X205" i="11"/>
  <c r="X270" i="11"/>
  <c r="W538" i="11"/>
  <c r="U606" i="11"/>
  <c r="U326" i="11"/>
  <c r="U77" i="11"/>
  <c r="X340" i="11"/>
  <c r="U232" i="11"/>
  <c r="X614" i="11"/>
  <c r="W479" i="11"/>
  <c r="W184" i="11"/>
  <c r="X369" i="11"/>
  <c r="W72" i="11"/>
  <c r="W59" i="11"/>
  <c r="U614" i="11"/>
  <c r="X154" i="11"/>
  <c r="W533" i="11"/>
  <c r="U310" i="11"/>
  <c r="U210" i="11"/>
  <c r="U459" i="11"/>
  <c r="W292" i="11"/>
  <c r="W433" i="11"/>
  <c r="W631" i="11"/>
  <c r="X261" i="11"/>
  <c r="X429" i="11"/>
  <c r="X355" i="11"/>
  <c r="X463" i="11"/>
  <c r="U449" i="11"/>
  <c r="Y449" i="11" s="1"/>
  <c r="W238" i="11"/>
  <c r="W57" i="11"/>
  <c r="X66" i="11"/>
  <c r="W600" i="11"/>
  <c r="W34" i="11"/>
  <c r="X356" i="11"/>
  <c r="X342" i="11"/>
  <c r="W494" i="11"/>
  <c r="W179" i="11"/>
  <c r="W541" i="11"/>
  <c r="U63" i="11"/>
  <c r="X204" i="11"/>
  <c r="W637" i="11"/>
  <c r="U438" i="11"/>
  <c r="W556" i="11"/>
  <c r="W348" i="11"/>
  <c r="U388" i="11"/>
  <c r="U173" i="11"/>
  <c r="U576" i="11"/>
  <c r="U154" i="11"/>
  <c r="Z154" i="11" s="1"/>
  <c r="X291" i="11"/>
  <c r="U227" i="11"/>
  <c r="U95" i="11"/>
  <c r="Y95" i="11" s="1"/>
  <c r="W602" i="11"/>
  <c r="W624" i="11"/>
  <c r="W355" i="11"/>
  <c r="U220" i="11"/>
  <c r="W242" i="11"/>
  <c r="X490" i="11"/>
  <c r="X159" i="11"/>
  <c r="W152" i="11"/>
  <c r="X22" i="11"/>
  <c r="X424" i="11"/>
  <c r="X535" i="11"/>
  <c r="X266" i="11"/>
  <c r="X502" i="11"/>
  <c r="X326" i="11"/>
  <c r="W216" i="11"/>
  <c r="W77" i="11"/>
  <c r="U384" i="11"/>
  <c r="X333" i="11"/>
  <c r="U514" i="11"/>
  <c r="Y514" i="11" s="1"/>
  <c r="W342" i="11"/>
  <c r="W75" i="11"/>
  <c r="W349" i="11"/>
  <c r="W11" i="11"/>
  <c r="X230" i="11"/>
  <c r="W432" i="11"/>
  <c r="W273" i="11"/>
  <c r="U523" i="11"/>
  <c r="W591" i="11"/>
  <c r="W548" i="11"/>
  <c r="W239" i="11"/>
  <c r="W208" i="11"/>
  <c r="X55" i="11"/>
  <c r="X576" i="11"/>
  <c r="W243" i="11"/>
  <c r="W118" i="11"/>
  <c r="X265" i="11"/>
  <c r="W333" i="11"/>
  <c r="W20" i="11"/>
  <c r="W111" i="11"/>
  <c r="X643" i="11"/>
  <c r="W264" i="11"/>
  <c r="W309" i="11"/>
  <c r="X218" i="11"/>
  <c r="W451" i="11"/>
  <c r="U110" i="11"/>
  <c r="U160" i="11"/>
  <c r="U374" i="11"/>
  <c r="U137" i="11"/>
  <c r="U558" i="11"/>
  <c r="U98" i="11"/>
  <c r="U257" i="11"/>
  <c r="Y257" i="11" s="1"/>
  <c r="U369" i="11"/>
  <c r="X228" i="11"/>
  <c r="W277" i="11"/>
  <c r="W230" i="11"/>
  <c r="U86" i="11"/>
  <c r="X528" i="11"/>
  <c r="U165" i="11"/>
  <c r="X100" i="11"/>
  <c r="X321" i="11"/>
  <c r="U597" i="11"/>
  <c r="W481" i="11"/>
  <c r="X264" i="11"/>
  <c r="X549" i="11"/>
  <c r="W501" i="11"/>
  <c r="X348" i="11"/>
  <c r="X398" i="11"/>
  <c r="W393" i="11"/>
  <c r="X28" i="11"/>
  <c r="X174" i="11"/>
  <c r="X260" i="11"/>
  <c r="X498" i="11"/>
  <c r="W392" i="11"/>
  <c r="X282" i="11"/>
  <c r="W219" i="11"/>
  <c r="X451" i="11"/>
  <c r="X332" i="11"/>
  <c r="W368" i="11"/>
  <c r="X497" i="11"/>
  <c r="W316" i="11"/>
  <c r="X341" i="11"/>
  <c r="U342" i="11"/>
  <c r="U386" i="11"/>
  <c r="X374" i="11"/>
  <c r="W549" i="11"/>
  <c r="X30" i="11"/>
  <c r="X92" i="11"/>
  <c r="W452" i="11"/>
  <c r="X382" i="11"/>
  <c r="U331" i="11"/>
  <c r="U602" i="11"/>
  <c r="U413" i="11"/>
  <c r="U76" i="11"/>
  <c r="Y76" i="11" s="1"/>
  <c r="U93" i="11"/>
  <c r="U225" i="11"/>
  <c r="X529" i="11"/>
  <c r="U528" i="11"/>
  <c r="W73" i="11"/>
  <c r="X637" i="11"/>
  <c r="X183" i="11"/>
  <c r="W24" i="11"/>
  <c r="W92" i="11"/>
  <c r="X351" i="11"/>
  <c r="W55" i="11"/>
  <c r="W371" i="11"/>
  <c r="W180" i="11"/>
  <c r="W265" i="11"/>
  <c r="W612" i="11"/>
  <c r="W315" i="11"/>
  <c r="W203" i="11"/>
  <c r="X318" i="11"/>
  <c r="U170" i="11"/>
  <c r="X294" i="11"/>
  <c r="W509" i="11"/>
  <c r="U463" i="11"/>
  <c r="U530" i="11"/>
  <c r="X586" i="11"/>
  <c r="X191" i="11"/>
  <c r="X588" i="11"/>
  <c r="W490" i="11"/>
  <c r="U216" i="11"/>
  <c r="X435" i="11"/>
  <c r="X573" i="11"/>
  <c r="U167" i="11"/>
  <c r="W153" i="11"/>
  <c r="U389" i="11"/>
  <c r="U317" i="11"/>
  <c r="W621" i="11"/>
  <c r="W198" i="11"/>
  <c r="U127" i="11"/>
  <c r="U559" i="11"/>
  <c r="X380" i="11"/>
  <c r="U433" i="11"/>
  <c r="W120" i="11"/>
  <c r="U301" i="11"/>
  <c r="X305" i="11"/>
  <c r="U280" i="11"/>
  <c r="Z280" i="11" s="1"/>
  <c r="X625" i="11"/>
  <c r="W197" i="11"/>
  <c r="U80" i="11"/>
  <c r="U121" i="11"/>
  <c r="X361" i="11"/>
  <c r="X310" i="11"/>
  <c r="W10" i="11"/>
  <c r="X568" i="11"/>
  <c r="X566" i="11"/>
  <c r="W106" i="11"/>
  <c r="U581" i="11"/>
  <c r="X29" i="11"/>
  <c r="X133" i="11"/>
  <c r="X153" i="11"/>
  <c r="W504" i="11"/>
  <c r="X610" i="11"/>
  <c r="X190" i="11"/>
  <c r="W400" i="11"/>
  <c r="W53" i="11"/>
  <c r="W283" i="11"/>
  <c r="X271" i="11"/>
  <c r="X421" i="11"/>
  <c r="W642" i="11"/>
  <c r="X37" i="11"/>
  <c r="W389" i="11"/>
  <c r="U428" i="11"/>
  <c r="X56" i="11"/>
  <c r="X526" i="11"/>
  <c r="W558" i="11"/>
  <c r="U231" i="11"/>
  <c r="X397" i="11"/>
  <c r="X395" i="11"/>
  <c r="X239" i="11"/>
  <c r="X384" i="11"/>
  <c r="W448" i="11"/>
  <c r="W610" i="11"/>
  <c r="W190" i="11"/>
  <c r="W336" i="11"/>
  <c r="U149" i="11"/>
  <c r="X81" i="11"/>
  <c r="W553" i="11"/>
  <c r="X419" i="11"/>
  <c r="U252" i="11"/>
  <c r="W187" i="11"/>
  <c r="W148" i="11"/>
  <c r="X157" i="11"/>
  <c r="X123" i="11"/>
  <c r="X246" i="11"/>
  <c r="X422" i="11"/>
  <c r="U111" i="11"/>
  <c r="X578" i="11"/>
  <c r="U233" i="11"/>
  <c r="X506" i="11"/>
  <c r="W54" i="11"/>
  <c r="W254" i="11"/>
  <c r="X186" i="11"/>
  <c r="X237" i="11"/>
  <c r="X373" i="11"/>
  <c r="W258" i="11"/>
  <c r="W603" i="11"/>
  <c r="W441" i="11"/>
  <c r="X127" i="11"/>
  <c r="X605" i="11"/>
  <c r="W645" i="11"/>
  <c r="W4" i="11"/>
  <c r="X78" i="11"/>
  <c r="X525" i="11"/>
  <c r="X465" i="11"/>
  <c r="W64" i="11"/>
  <c r="X602" i="11"/>
  <c r="W437" i="11"/>
  <c r="X257" i="11"/>
  <c r="W425" i="11"/>
  <c r="W450" i="11"/>
  <c r="X581" i="11"/>
  <c r="W403" i="11"/>
  <c r="X199" i="11"/>
  <c r="U414" i="11"/>
  <c r="X386" i="11"/>
  <c r="W169" i="11"/>
  <c r="W606" i="11"/>
  <c r="X594" i="11"/>
  <c r="U629" i="11"/>
  <c r="W330" i="11"/>
  <c r="W360" i="11"/>
  <c r="W430" i="11"/>
  <c r="W516" i="11"/>
  <c r="U367" i="11"/>
  <c r="X278" i="11"/>
  <c r="W18" i="11"/>
  <c r="X34" i="11"/>
  <c r="X309" i="11"/>
  <c r="W102" i="11"/>
  <c r="X404" i="11"/>
  <c r="W6" i="11"/>
  <c r="W346" i="11"/>
  <c r="W82" i="11"/>
  <c r="X475" i="11"/>
  <c r="X8" i="11"/>
  <c r="X284" i="11"/>
  <c r="X269" i="11"/>
  <c r="X80" i="11"/>
  <c r="W145" i="11"/>
  <c r="W453" i="11"/>
  <c r="W632" i="11"/>
  <c r="W410" i="11"/>
  <c r="W296" i="11"/>
  <c r="W240" i="11"/>
  <c r="W74" i="11"/>
  <c r="U445" i="11"/>
  <c r="X599" i="11"/>
  <c r="X43" i="11"/>
  <c r="U198" i="11"/>
  <c r="U97" i="11"/>
  <c r="Y139" i="11" s="1"/>
  <c r="W163" i="11"/>
  <c r="W520" i="11"/>
  <c r="X105" i="11"/>
  <c r="W423" i="11"/>
  <c r="W21" i="11"/>
  <c r="U429" i="11"/>
  <c r="X54" i="11"/>
  <c r="X540" i="11"/>
  <c r="W484" i="11"/>
  <c r="W285" i="11"/>
  <c r="W590" i="11"/>
  <c r="U572" i="11"/>
  <c r="W567" i="11"/>
  <c r="W177" i="11"/>
  <c r="X441" i="11"/>
  <c r="U130" i="11"/>
  <c r="W559" i="11"/>
  <c r="W117" i="11"/>
  <c r="X160" i="11"/>
  <c r="X292" i="11"/>
  <c r="U145" i="11"/>
  <c r="U453" i="11"/>
  <c r="Y453" i="11" s="1"/>
  <c r="X445" i="11"/>
  <c r="X87" i="11"/>
  <c r="X274" i="11"/>
  <c r="W158" i="11"/>
  <c r="X150" i="11"/>
  <c r="X233" i="11"/>
  <c r="X267" i="11"/>
  <c r="X530" i="11"/>
  <c r="U320" i="11"/>
  <c r="X69" i="11"/>
  <c r="X572" i="11"/>
  <c r="U542" i="11"/>
  <c r="U70" i="11"/>
  <c r="W166" i="11"/>
  <c r="X152" i="11"/>
  <c r="U337" i="11"/>
  <c r="U354" i="11"/>
  <c r="U458" i="11"/>
  <c r="X531" i="11"/>
  <c r="X86" i="11"/>
  <c r="X124" i="11"/>
  <c r="W424" i="11"/>
  <c r="W535" i="11"/>
  <c r="U464" i="11"/>
  <c r="X442" i="11"/>
  <c r="X47" i="11"/>
  <c r="X344" i="11"/>
  <c r="W431" i="11"/>
  <c r="X371" i="11"/>
  <c r="W218" i="11"/>
  <c r="U561" i="11"/>
  <c r="W260" i="11"/>
  <c r="W469" i="11"/>
  <c r="X212" i="11"/>
  <c r="W382" i="11"/>
  <c r="X195" i="11"/>
  <c r="W126" i="11"/>
  <c r="X16" i="11"/>
  <c r="X563" i="11"/>
  <c r="W155" i="11"/>
  <c r="U582" i="11"/>
  <c r="X358" i="11"/>
  <c r="X268" i="11"/>
  <c r="U341" i="11"/>
  <c r="U494" i="11"/>
  <c r="X385" i="11"/>
  <c r="W615" i="11"/>
  <c r="U278" i="11"/>
  <c r="X263" i="11"/>
  <c r="W275" i="11"/>
  <c r="X176" i="11"/>
  <c r="W23" i="11"/>
  <c r="W438" i="11"/>
  <c r="U630" i="11"/>
  <c r="X630" i="11"/>
  <c r="W326" i="11"/>
  <c r="X501" i="11"/>
  <c r="X211" i="11"/>
  <c r="W613" i="11"/>
  <c r="W514" i="11"/>
  <c r="W532" i="11"/>
  <c r="X452" i="11"/>
  <c r="W256" i="11"/>
  <c r="U194" i="11"/>
  <c r="X352" i="11"/>
  <c r="W486" i="11"/>
  <c r="U452" i="11"/>
  <c r="U164" i="11"/>
  <c r="X229" i="11"/>
  <c r="W478" i="11"/>
  <c r="U212" i="11"/>
  <c r="W470" i="11"/>
  <c r="X631" i="11"/>
  <c r="X32" i="11"/>
  <c r="U503" i="11"/>
  <c r="X437" i="11"/>
  <c r="W287" i="11"/>
  <c r="U640" i="11"/>
  <c r="Z257" i="11" s="1"/>
  <c r="X425" i="11"/>
  <c r="W413" i="11"/>
  <c r="W581" i="11"/>
  <c r="X557" i="11"/>
  <c r="W267" i="11"/>
  <c r="X232" i="11"/>
  <c r="W364" i="11"/>
  <c r="U401" i="11"/>
  <c r="U366" i="11"/>
  <c r="X349" i="11"/>
  <c r="U636" i="11"/>
  <c r="Z636" i="11" s="1"/>
  <c r="X503" i="11"/>
  <c r="X360" i="11"/>
  <c r="W640" i="11"/>
  <c r="W247" i="11"/>
  <c r="W416" i="11"/>
  <c r="U112" i="11"/>
  <c r="W536" i="11"/>
  <c r="W493" i="11"/>
  <c r="W124" i="11"/>
  <c r="W325" i="11"/>
  <c r="W515" i="11"/>
  <c r="U22" i="11"/>
  <c r="U275" i="11"/>
  <c r="W183" i="11"/>
  <c r="X367" i="11"/>
  <c r="W580" i="11"/>
  <c r="X556" i="11"/>
  <c r="X24" i="11"/>
  <c r="W30" i="11"/>
  <c r="X601" i="11"/>
  <c r="U501" i="11"/>
  <c r="U106" i="11"/>
  <c r="X194" i="11"/>
  <c r="U613" i="11"/>
  <c r="X444" i="11"/>
  <c r="X118" i="11"/>
  <c r="W370" i="11"/>
  <c r="W115" i="11"/>
  <c r="X75" i="11"/>
  <c r="W154" i="11"/>
  <c r="U19" i="11"/>
  <c r="W26" i="11"/>
  <c r="U53" i="11"/>
  <c r="W495" i="11"/>
  <c r="W151" i="11"/>
  <c r="X479" i="11"/>
  <c r="X140" i="11"/>
  <c r="X243" i="11"/>
  <c r="W313" i="11"/>
  <c r="W462" i="11"/>
  <c r="X272" i="11"/>
  <c r="X221" i="11"/>
  <c r="X363" i="11"/>
  <c r="W125" i="11"/>
  <c r="W638" i="11"/>
  <c r="W39" i="11"/>
  <c r="U465" i="11"/>
  <c r="U631" i="11"/>
  <c r="W545" i="11"/>
  <c r="W205" i="11"/>
  <c r="X472" i="11"/>
  <c r="X103" i="11"/>
  <c r="X167" i="11"/>
  <c r="X507" i="11"/>
  <c r="W289" i="11"/>
  <c r="W37" i="11"/>
  <c r="X258" i="11"/>
  <c r="X603" i="11"/>
  <c r="X538" i="11"/>
  <c r="W317" i="11"/>
  <c r="X4" i="11"/>
  <c r="X559" i="11"/>
  <c r="X117" i="11"/>
  <c r="W110" i="11"/>
  <c r="X589" i="11"/>
  <c r="X226" i="11"/>
  <c r="X98" i="11"/>
  <c r="W233" i="11"/>
  <c r="W353" i="11"/>
  <c r="X624" i="11"/>
  <c r="W557" i="11"/>
  <c r="X403" i="11"/>
  <c r="W312" i="11"/>
  <c r="X99" i="11"/>
  <c r="W417" i="11"/>
  <c r="W91" i="11"/>
  <c r="X378" i="11"/>
  <c r="X168" i="11"/>
  <c r="W454" i="11"/>
  <c r="W228" i="11"/>
  <c r="W293" i="11"/>
  <c r="W394" i="11"/>
  <c r="W449" i="11"/>
  <c r="X129" i="11"/>
  <c r="W528" i="11"/>
  <c r="X10" i="11"/>
  <c r="X192" i="11"/>
  <c r="X597" i="11"/>
  <c r="X420" i="11"/>
  <c r="X410" i="11"/>
  <c r="X296" i="11"/>
  <c r="U353" i="11"/>
  <c r="U287" i="11"/>
  <c r="U355" i="11"/>
  <c r="X52" i="11"/>
  <c r="W141" i="11"/>
  <c r="U417" i="11"/>
  <c r="W625" i="11"/>
  <c r="U182" i="11"/>
  <c r="X598" i="11"/>
  <c r="X295" i="11"/>
  <c r="W107" i="11"/>
  <c r="X633" i="11"/>
  <c r="W261" i="11"/>
  <c r="W40" i="11"/>
  <c r="W439" i="11"/>
  <c r="W280" i="11"/>
  <c r="X364" i="11"/>
  <c r="X454" i="11"/>
  <c r="X58" i="11"/>
  <c r="X36" i="11"/>
  <c r="X510" i="11"/>
  <c r="W345" i="11"/>
  <c r="W468" i="11"/>
  <c r="X289" i="11"/>
  <c r="X317" i="11"/>
  <c r="W331" i="11"/>
  <c r="W434" i="11"/>
  <c r="W633" i="11"/>
  <c r="X450" i="11"/>
  <c r="X184" i="11"/>
  <c r="W328" i="11"/>
  <c r="X225" i="11"/>
  <c r="X238" i="11"/>
  <c r="W299" i="11"/>
  <c r="U603" i="11"/>
  <c r="X482" i="11"/>
  <c r="X288" i="11"/>
  <c r="X88" i="11"/>
  <c r="W33" i="11"/>
  <c r="X283" i="11"/>
  <c r="X616" i="11"/>
  <c r="W611" i="11"/>
  <c r="W276" i="11"/>
  <c r="U289" i="11"/>
  <c r="W196" i="11"/>
  <c r="X400" i="11"/>
  <c r="X33" i="11"/>
  <c r="X82" i="11"/>
  <c r="W620" i="11"/>
  <c r="X391" i="11"/>
  <c r="X641" i="11"/>
  <c r="U525" i="11"/>
  <c r="W43" i="11"/>
  <c r="X15" i="11"/>
  <c r="U202" i="11"/>
  <c r="W589" i="11"/>
  <c r="X132" i="11"/>
  <c r="X48" i="11"/>
  <c r="W445" i="11"/>
  <c r="U380" i="11"/>
  <c r="W98" i="11"/>
  <c r="W150" i="11"/>
  <c r="X413" i="11"/>
  <c r="W76" i="11"/>
  <c r="X93" i="11"/>
  <c r="W191" i="11"/>
  <c r="W463" i="11"/>
  <c r="W530" i="11"/>
  <c r="X334" i="11"/>
  <c r="W69" i="11"/>
  <c r="X202" i="11"/>
  <c r="X414" i="11"/>
  <c r="W378" i="11"/>
  <c r="W459" i="11"/>
  <c r="X345" i="11"/>
  <c r="X259" i="11"/>
  <c r="W192" i="11"/>
  <c r="X457" i="11"/>
  <c r="W609" i="11"/>
  <c r="W568" i="11"/>
  <c r="U209" i="11"/>
  <c r="X324" i="11"/>
  <c r="W396" i="11"/>
  <c r="X460" i="11"/>
  <c r="X505" i="11"/>
  <c r="X618" i="11"/>
  <c r="X196" i="11"/>
  <c r="X222" i="11"/>
  <c r="U387" i="11"/>
  <c r="Y387" i="11" s="1"/>
  <c r="U609" i="11"/>
  <c r="W411" i="11"/>
  <c r="X83" i="11"/>
  <c r="U133" i="11"/>
  <c r="Y133" i="11" s="1"/>
  <c r="W81" i="11"/>
  <c r="X553" i="11"/>
  <c r="X611" i="11"/>
  <c r="U12" i="11"/>
  <c r="W380" i="11"/>
  <c r="W627" i="11"/>
  <c r="W9" i="11"/>
  <c r="W628" i="11"/>
  <c r="U573" i="11"/>
  <c r="W96" i="11"/>
  <c r="W639" i="11"/>
  <c r="W379" i="11"/>
  <c r="U529" i="11"/>
  <c r="X189" i="11"/>
  <c r="X25" i="11"/>
  <c r="U411" i="11"/>
  <c r="Z411" i="11" s="1"/>
  <c r="U479" i="11"/>
  <c r="X38" i="11"/>
  <c r="X188" i="11"/>
  <c r="U586" i="11"/>
  <c r="Y586" i="11" s="1"/>
  <c r="X642" i="11"/>
  <c r="U72" i="11"/>
  <c r="W543" i="11"/>
  <c r="X495" i="11"/>
  <c r="X331" i="11"/>
  <c r="X567" i="11"/>
  <c r="X434" i="11"/>
  <c r="W250" i="11"/>
  <c r="W149" i="11"/>
  <c r="W455" i="11"/>
  <c r="X645" i="11"/>
  <c r="X110" i="11"/>
  <c r="W156" i="11"/>
  <c r="U169" i="11"/>
  <c r="W234" i="11"/>
  <c r="X107" i="11"/>
  <c r="W137" i="11"/>
  <c r="X558" i="11"/>
  <c r="W301" i="11"/>
  <c r="W97" i="11"/>
  <c r="X111" i="11"/>
  <c r="W87" i="11"/>
  <c r="X158" i="11"/>
  <c r="W529" i="11"/>
  <c r="X40" i="11"/>
  <c r="X280" i="11"/>
  <c r="W85" i="11"/>
  <c r="X287" i="11"/>
  <c r="W181" i="11"/>
  <c r="X76" i="11"/>
  <c r="X362" i="11"/>
  <c r="W279" i="11"/>
  <c r="U628" i="11"/>
  <c r="Z628" i="11" s="1"/>
  <c r="X312" i="11"/>
  <c r="X11" i="11"/>
  <c r="X328" i="11"/>
  <c r="X72" i="11"/>
  <c r="X417" i="11"/>
  <c r="W428" i="11"/>
  <c r="U273" i="11"/>
  <c r="X91" i="11"/>
  <c r="U510" i="11"/>
  <c r="X169" i="11"/>
  <c r="X459" i="11"/>
  <c r="X606" i="11"/>
  <c r="W31" i="11"/>
  <c r="U595" i="11"/>
  <c r="X166" i="11"/>
  <c r="X62" i="11"/>
  <c r="X569" i="11"/>
  <c r="X61" i="11"/>
  <c r="X231" i="11"/>
  <c r="W377" i="11"/>
  <c r="W95" i="11"/>
  <c r="X468" i="11"/>
  <c r="X629" i="11"/>
  <c r="X3" i="11"/>
  <c r="X640" i="11"/>
  <c r="X247" i="11"/>
  <c r="X416" i="11"/>
  <c r="W608" i="11"/>
  <c r="X516" i="11"/>
  <c r="X415" i="11"/>
  <c r="W499" i="11"/>
  <c r="W215" i="11"/>
  <c r="U259" i="11"/>
  <c r="X320" i="11"/>
  <c r="W604" i="11"/>
  <c r="W414" i="11"/>
  <c r="W175" i="11"/>
  <c r="X394" i="11"/>
  <c r="X68" i="11"/>
  <c r="X101" i="11"/>
  <c r="X534" i="11"/>
  <c r="W86" i="11"/>
  <c r="W128" i="11"/>
  <c r="X523" i="11"/>
  <c r="W512" i="11"/>
  <c r="X131" i="11"/>
  <c r="W50" i="11"/>
  <c r="U462" i="11"/>
  <c r="U313" i="11"/>
  <c r="X252" i="11"/>
  <c r="W635" i="11"/>
  <c r="W51" i="11"/>
  <c r="U434" i="11"/>
  <c r="X336" i="11"/>
  <c r="X411" i="11"/>
  <c r="X346" i="11"/>
  <c r="W281" i="11"/>
  <c r="X620" i="11"/>
  <c r="W616" i="11"/>
  <c r="W475" i="11"/>
  <c r="W8" i="11"/>
  <c r="W284" i="11"/>
  <c r="W552" i="11"/>
  <c r="U156" i="11"/>
  <c r="X224" i="11"/>
  <c r="W647" i="11"/>
  <c r="W408" i="11"/>
  <c r="W391" i="11"/>
  <c r="W641" i="11"/>
  <c r="X9" i="11"/>
  <c r="X628" i="11"/>
  <c r="X148" i="11"/>
  <c r="W157" i="11"/>
  <c r="W547" i="11"/>
  <c r="X639" i="11"/>
  <c r="X379" i="11"/>
  <c r="U190" i="11"/>
  <c r="X144" i="11"/>
  <c r="W551" i="11"/>
  <c r="X508" i="11"/>
  <c r="X518" i="11"/>
  <c r="W540" i="11"/>
  <c r="W138" i="11"/>
  <c r="U557" i="11"/>
  <c r="X571" i="11"/>
  <c r="W586" i="11"/>
  <c r="W44" i="11"/>
  <c r="U328" i="11"/>
  <c r="W167" i="11"/>
  <c r="W507" i="11"/>
  <c r="X389" i="11"/>
  <c r="X543" i="11"/>
  <c r="W227" i="11"/>
  <c r="X227" i="11"/>
  <c r="X177" i="11"/>
  <c r="W310" i="11"/>
  <c r="X250" i="11"/>
  <c r="X149" i="11"/>
  <c r="X455" i="11"/>
  <c r="W127" i="11"/>
  <c r="W605" i="11"/>
  <c r="U109" i="11"/>
  <c r="X156" i="11"/>
  <c r="W160" i="11"/>
  <c r="X197" i="11"/>
  <c r="W598" i="11"/>
  <c r="W132" i="11"/>
  <c r="X234" i="11"/>
  <c r="W374" i="11"/>
  <c r="W78" i="11"/>
  <c r="W525" i="11"/>
  <c r="W226" i="11"/>
  <c r="X137" i="11"/>
  <c r="X533" i="11"/>
  <c r="W56" i="11"/>
  <c r="W526" i="11"/>
  <c r="W560" i="11"/>
  <c r="X151" i="11"/>
  <c r="X301" i="11"/>
  <c r="W465" i="11"/>
  <c r="X97" i="11"/>
  <c r="W274" i="11"/>
  <c r="W32" i="11"/>
  <c r="U627" i="11"/>
  <c r="X64" i="11"/>
  <c r="U594" i="11"/>
  <c r="W429" i="11"/>
  <c r="X353" i="11"/>
  <c r="U3" i="11"/>
  <c r="X181" i="11"/>
  <c r="X60" i="11"/>
  <c r="W257" i="11"/>
  <c r="U416" i="11"/>
  <c r="W397" i="11"/>
  <c r="U362" i="11"/>
  <c r="Z362" i="11" s="1"/>
  <c r="X203" i="11"/>
  <c r="U415" i="11"/>
  <c r="X279" i="11"/>
  <c r="W93" i="11"/>
  <c r="W232" i="11"/>
  <c r="W588" i="11"/>
  <c r="U228" i="11"/>
  <c r="W334" i="11"/>
  <c r="W199" i="11"/>
  <c r="W320" i="11"/>
  <c r="W592" i="11"/>
  <c r="W369" i="11"/>
  <c r="X210" i="11"/>
  <c r="W572" i="11"/>
  <c r="X564" i="11"/>
  <c r="W202" i="11"/>
  <c r="X428" i="11"/>
  <c r="W182" i="11"/>
  <c r="W109" i="11"/>
  <c r="W36" i="11"/>
  <c r="X31" i="11"/>
  <c r="W225" i="11"/>
  <c r="W159" i="11"/>
  <c r="X377" i="11"/>
  <c r="X95" i="11"/>
  <c r="W362" i="11"/>
  <c r="X499" i="11"/>
  <c r="X215" i="11"/>
  <c r="W168" i="11"/>
  <c r="X366" i="11"/>
  <c r="W372" i="11"/>
  <c r="U204" i="11"/>
  <c r="Y204" i="11" s="1"/>
  <c r="X604" i="11"/>
  <c r="W510" i="11"/>
  <c r="W636" i="11"/>
  <c r="W62" i="11"/>
  <c r="W337" i="11"/>
  <c r="W63" i="11"/>
  <c r="X325" i="11"/>
  <c r="X128" i="11"/>
  <c r="W407" i="11"/>
  <c r="X368" i="11"/>
  <c r="X407" i="11"/>
  <c r="W563" i="11"/>
  <c r="W564" i="11"/>
  <c r="X59" i="11"/>
  <c r="W214" i="11"/>
  <c r="W323" i="11"/>
  <c r="X182" i="11"/>
  <c r="W130" i="11"/>
  <c r="X109" i="11"/>
  <c r="W466" i="11"/>
  <c r="U68" i="11"/>
  <c r="Z231" i="11" s="1"/>
  <c r="X179" i="11"/>
  <c r="X330" i="11"/>
  <c r="X116" i="11"/>
  <c r="X608" i="11"/>
  <c r="X430" i="11"/>
  <c r="W366" i="11"/>
  <c r="X372" i="11"/>
  <c r="X541" i="11"/>
  <c r="X293" i="11"/>
  <c r="X175" i="11"/>
  <c r="W220" i="11"/>
  <c r="X273" i="11"/>
  <c r="X242" i="11"/>
  <c r="W542" i="11"/>
  <c r="W339" i="11"/>
  <c r="W70" i="11"/>
  <c r="W595" i="11"/>
  <c r="X596" i="11"/>
  <c r="W412" i="11"/>
  <c r="W629" i="11"/>
  <c r="U325" i="11"/>
  <c r="U515" i="11"/>
  <c r="X73" i="11"/>
  <c r="X536" i="11"/>
  <c r="U193" i="11"/>
  <c r="X600" i="11"/>
  <c r="U176" i="11"/>
  <c r="X23" i="11"/>
  <c r="X438" i="11"/>
  <c r="W646" i="11"/>
  <c r="W365" i="11"/>
  <c r="W2" i="11"/>
  <c r="W601" i="11"/>
  <c r="X574" i="11"/>
  <c r="X582" i="11"/>
  <c r="X208" i="11"/>
  <c r="W474" i="11"/>
  <c r="W562" i="11"/>
  <c r="X387" i="11"/>
  <c r="W303" i="11"/>
  <c r="X244" i="11"/>
  <c r="X314" i="11"/>
  <c r="X89" i="11"/>
  <c r="X138" i="11"/>
  <c r="X622" i="11"/>
  <c r="X49" i="11"/>
  <c r="W500" i="11"/>
  <c r="X478" i="11"/>
  <c r="X50" i="11"/>
  <c r="W46" i="11"/>
  <c r="X248" i="11"/>
  <c r="W99" i="11"/>
  <c r="X592" i="11"/>
  <c r="U125" i="11"/>
  <c r="Z125" i="11" s="1"/>
  <c r="W210" i="11"/>
  <c r="X214" i="11"/>
  <c r="X323" i="11"/>
  <c r="X130" i="11"/>
  <c r="W58" i="11"/>
  <c r="W386" i="11"/>
  <c r="X466" i="11"/>
  <c r="U62" i="11"/>
  <c r="W569" i="11"/>
  <c r="W61" i="11"/>
  <c r="W231" i="11"/>
  <c r="W594" i="11"/>
  <c r="W503" i="11"/>
  <c r="W270" i="11"/>
  <c r="U116" i="11"/>
  <c r="W3" i="11"/>
  <c r="W60" i="11"/>
  <c r="W415" i="11"/>
  <c r="W395" i="11"/>
  <c r="X277" i="11"/>
  <c r="X432" i="11"/>
  <c r="X542" i="11"/>
  <c r="X339" i="11"/>
  <c r="X70" i="11"/>
  <c r="X595" i="11"/>
  <c r="W68" i="11"/>
  <c r="X412" i="11"/>
  <c r="W129" i="11"/>
  <c r="W100" i="11"/>
  <c r="W204" i="11"/>
  <c r="W593" i="11"/>
  <c r="W165" i="11"/>
  <c r="W458" i="11"/>
  <c r="W321" i="11"/>
  <c r="X57" i="11"/>
  <c r="U424" i="11"/>
  <c r="U643" i="11"/>
  <c r="U34" i="11"/>
  <c r="X173" i="11"/>
  <c r="W211" i="11"/>
  <c r="X213" i="11"/>
  <c r="X162" i="11"/>
  <c r="X439" i="11"/>
  <c r="X401" i="11"/>
  <c r="W644" i="11"/>
  <c r="X114" i="11"/>
  <c r="X146" i="11"/>
  <c r="X636" i="11"/>
  <c r="W596" i="11"/>
  <c r="U305" i="11"/>
  <c r="Y305" i="11" s="1"/>
  <c r="X449" i="11"/>
  <c r="W318" i="11"/>
  <c r="W259" i="11"/>
  <c r="U379" i="11"/>
  <c r="Z100" i="11" s="1"/>
  <c r="X63" i="11"/>
  <c r="W27" i="11"/>
  <c r="W112" i="11"/>
  <c r="X493" i="11"/>
  <c r="U375" i="11"/>
  <c r="X458" i="11"/>
  <c r="X615" i="11"/>
  <c r="W193" i="11"/>
  <c r="X591" i="11"/>
  <c r="X548" i="11"/>
  <c r="W66" i="11"/>
  <c r="X275" i="11"/>
  <c r="U488" i="11"/>
  <c r="X646" i="11"/>
  <c r="W597" i="11"/>
  <c r="X481" i="11"/>
  <c r="W643" i="11"/>
  <c r="W443" i="11"/>
  <c r="X102" i="11"/>
  <c r="X365" i="11"/>
  <c r="W502" i="11"/>
  <c r="W388" i="11"/>
  <c r="X216" i="11"/>
  <c r="X464" i="11"/>
  <c r="X256" i="11"/>
  <c r="X319" i="11"/>
  <c r="X522" i="11"/>
  <c r="W480" i="11"/>
  <c r="X370" i="11"/>
  <c r="W477" i="11"/>
  <c r="X511" i="11"/>
  <c r="X474" i="11"/>
  <c r="W222" i="11"/>
  <c r="X562" i="11"/>
  <c r="W161" i="11"/>
  <c r="W456" i="11"/>
  <c r="W116" i="11"/>
  <c r="W49" i="11"/>
  <c r="W427" i="11"/>
  <c r="X249" i="11"/>
  <c r="U497" i="11"/>
  <c r="W390" i="11"/>
  <c r="X46" i="11"/>
  <c r="W253" i="11"/>
  <c r="W201" i="11"/>
  <c r="W447" i="11"/>
  <c r="X402" i="11"/>
  <c r="U321" i="11"/>
  <c r="X337" i="11"/>
  <c r="X27" i="11"/>
  <c r="X112" i="11"/>
  <c r="W101" i="11"/>
  <c r="W354" i="11"/>
  <c r="X593" i="11"/>
  <c r="W531" i="11"/>
  <c r="X515" i="11"/>
  <c r="W523" i="11"/>
  <c r="X165" i="11"/>
  <c r="W534" i="11"/>
  <c r="W385" i="11"/>
  <c r="X193" i="11"/>
  <c r="W361" i="11"/>
  <c r="W22" i="11"/>
  <c r="W263" i="11"/>
  <c r="W278" i="11"/>
  <c r="X18" i="11"/>
  <c r="W367" i="11"/>
  <c r="X580" i="11"/>
  <c r="W176" i="11"/>
  <c r="W630" i="11"/>
  <c r="W266" i="11"/>
  <c r="X297" i="11"/>
  <c r="W614" i="11"/>
  <c r="X443" i="11"/>
  <c r="U549" i="11"/>
  <c r="X613" i="11"/>
  <c r="X359" i="11"/>
  <c r="W384" i="11"/>
  <c r="X393" i="11"/>
  <c r="W194" i="11"/>
  <c r="U245" i="11"/>
  <c r="X300" i="11"/>
  <c r="X171" i="11"/>
  <c r="W29" i="11"/>
  <c r="X164" i="11"/>
  <c r="X469" i="11"/>
  <c r="W341" i="11"/>
  <c r="W356" i="11"/>
  <c r="X477" i="11"/>
  <c r="W135" i="11"/>
  <c r="X65" i="11"/>
  <c r="W90" i="11"/>
  <c r="X142" i="11"/>
  <c r="X161" i="11"/>
  <c r="X327" i="11"/>
  <c r="W119" i="11"/>
  <c r="W103" i="11"/>
  <c r="X519" i="11"/>
  <c r="W195" i="11"/>
  <c r="W16" i="11"/>
  <c r="W48" i="11"/>
  <c r="X155" i="11"/>
  <c r="W401" i="11"/>
  <c r="U178" i="11"/>
  <c r="Z178" i="11" s="1"/>
  <c r="X5" i="11"/>
  <c r="W622" i="11"/>
  <c r="W442" i="11"/>
  <c r="W358" i="11"/>
  <c r="X338" i="11"/>
  <c r="X579" i="11"/>
  <c r="W290" i="11"/>
  <c r="W420" i="11"/>
  <c r="X427" i="11"/>
  <c r="X390" i="11"/>
  <c r="X253" i="11"/>
  <c r="W584" i="11"/>
  <c r="X447" i="11"/>
  <c r="W12" i="11"/>
  <c r="X26" i="11"/>
  <c r="W319" i="11"/>
  <c r="W464" i="11"/>
  <c r="X431" i="11"/>
  <c r="W404" i="11"/>
  <c r="X532" i="11"/>
  <c r="X223" i="11"/>
  <c r="W576" i="11"/>
  <c r="W444" i="11"/>
  <c r="W174" i="11"/>
  <c r="W213" i="11"/>
  <c r="W300" i="11"/>
  <c r="W171" i="11"/>
  <c r="W522" i="11"/>
  <c r="W164" i="11"/>
  <c r="X480" i="11"/>
  <c r="W282" i="11"/>
  <c r="W574" i="11"/>
  <c r="W582" i="11"/>
  <c r="W352" i="11"/>
  <c r="W497" i="11"/>
  <c r="X79" i="11"/>
  <c r="X494" i="11"/>
  <c r="X217" i="11"/>
  <c r="X135" i="11"/>
  <c r="X617" i="11"/>
  <c r="W511" i="11"/>
  <c r="W387" i="11"/>
  <c r="W133" i="11"/>
  <c r="W350" i="11"/>
  <c r="W573" i="11"/>
  <c r="W140" i="11"/>
  <c r="W65" i="11"/>
  <c r="X554" i="11"/>
  <c r="W142" i="11"/>
  <c r="X473" i="11"/>
  <c r="W518" i="11"/>
  <c r="X207" i="11"/>
  <c r="W327" i="11"/>
  <c r="X35" i="11"/>
  <c r="W188" i="11"/>
  <c r="U480" i="11"/>
  <c r="W162" i="11"/>
  <c r="X577" i="11"/>
  <c r="X298" i="11"/>
  <c r="W579" i="11"/>
  <c r="W268" i="11"/>
  <c r="U352" i="11"/>
  <c r="W249" i="11"/>
  <c r="W229" i="11"/>
  <c r="W114" i="11"/>
  <c r="W131" i="11"/>
  <c r="X201" i="11"/>
  <c r="X583" i="11"/>
  <c r="X418" i="11"/>
  <c r="X209" i="11"/>
  <c r="X406" i="11"/>
  <c r="X12" i="11"/>
  <c r="W402" i="11"/>
  <c r="X262" i="11"/>
  <c r="X200" i="11"/>
  <c r="W173" i="11"/>
  <c r="U102" i="11"/>
  <c r="X77" i="11"/>
  <c r="X619" i="11"/>
  <c r="W359" i="11"/>
  <c r="X347" i="11"/>
  <c r="W344" i="11"/>
  <c r="X514" i="11"/>
  <c r="W398" i="11"/>
  <c r="U348" i="11"/>
  <c r="Z348" i="11" s="1"/>
  <c r="W351" i="11"/>
  <c r="W223" i="11"/>
  <c r="X180" i="11"/>
  <c r="X392" i="11"/>
  <c r="X219" i="11"/>
  <c r="X612" i="11"/>
  <c r="W405" i="11"/>
  <c r="X115" i="11"/>
  <c r="X316" i="11"/>
  <c r="X486" i="11"/>
  <c r="W79" i="11"/>
  <c r="W212" i="11"/>
  <c r="W340" i="11"/>
  <c r="W217" i="11"/>
  <c r="W617" i="11"/>
  <c r="U444" i="11"/>
  <c r="U634" i="11"/>
  <c r="X512" i="11"/>
  <c r="X303" i="11"/>
  <c r="U256" i="11"/>
  <c r="U243" i="11"/>
  <c r="W554" i="11"/>
  <c r="X456" i="11"/>
  <c r="W473" i="11"/>
  <c r="W207" i="11"/>
  <c r="U333" i="11"/>
  <c r="Z333" i="11" s="1"/>
  <c r="W35" i="11"/>
  <c r="W519" i="11"/>
  <c r="X126" i="11"/>
  <c r="W577" i="11"/>
  <c r="W5" i="11"/>
  <c r="W298" i="11"/>
  <c r="X644" i="11"/>
  <c r="X500" i="11"/>
  <c r="W338" i="11"/>
  <c r="U115" i="11"/>
  <c r="X290" i="11"/>
  <c r="X524" i="11"/>
  <c r="W583" i="11"/>
  <c r="W418" i="11"/>
  <c r="W209" i="11"/>
  <c r="W406" i="11"/>
  <c r="U340" i="11"/>
  <c r="W262" i="11"/>
  <c r="W200" i="11"/>
  <c r="U123" i="11"/>
  <c r="Z123" i="11" s="1"/>
  <c r="U403" i="11"/>
  <c r="U199" i="11"/>
  <c r="U583" i="11"/>
  <c r="U69" i="11"/>
  <c r="U519" i="11"/>
  <c r="U430" i="11"/>
  <c r="U276" i="11"/>
  <c r="Y276" i="11" s="1"/>
  <c r="U474" i="11"/>
  <c r="Z474" i="11" s="1"/>
  <c r="U562" i="11"/>
  <c r="Y562" i="11" s="1"/>
  <c r="U567" i="11"/>
  <c r="U568" i="11"/>
  <c r="U221" i="11"/>
  <c r="U605" i="11"/>
  <c r="U206" i="11"/>
  <c r="Y224" i="11" s="1"/>
  <c r="U132" i="11"/>
  <c r="U295" i="11"/>
  <c r="U78" i="11"/>
  <c r="U107" i="11"/>
  <c r="U526" i="11"/>
  <c r="U32" i="11"/>
  <c r="U40" i="11"/>
  <c r="U15" i="11"/>
  <c r="Z15" i="11" s="1"/>
  <c r="U294" i="11"/>
  <c r="U645" i="11"/>
  <c r="U117" i="11"/>
  <c r="U292" i="11"/>
  <c r="U560" i="11"/>
  <c r="U51" i="11"/>
  <c r="U158" i="11"/>
  <c r="U633" i="11"/>
  <c r="U456" i="11"/>
  <c r="U624" i="11"/>
  <c r="U258" i="11"/>
  <c r="U617" i="11"/>
  <c r="U543" i="11"/>
  <c r="U495" i="11"/>
  <c r="U299" i="11"/>
  <c r="U457" i="11"/>
  <c r="U250" i="11"/>
  <c r="U303" i="11"/>
  <c r="U625" i="11"/>
  <c r="U492" i="11"/>
  <c r="U598" i="11"/>
  <c r="U56" i="11"/>
  <c r="Z39" i="11" s="1"/>
  <c r="U90" i="11"/>
  <c r="Y90" i="11" s="1"/>
  <c r="U205" i="11"/>
  <c r="U87" i="11"/>
  <c r="U274" i="11"/>
  <c r="U261" i="11"/>
  <c r="U89" i="11"/>
  <c r="U397" i="11"/>
  <c r="U184" i="11"/>
  <c r="U191" i="11"/>
  <c r="U588" i="11"/>
  <c r="U114" i="11"/>
  <c r="U11" i="11"/>
  <c r="U345" i="11"/>
  <c r="U569" i="11"/>
  <c r="Y569" i="11" s="1"/>
  <c r="U410" i="11"/>
  <c r="U439" i="11"/>
  <c r="U622" i="11"/>
  <c r="U153" i="11"/>
  <c r="Z153" i="11" s="1"/>
  <c r="U177" i="11"/>
  <c r="U505" i="11"/>
  <c r="U197" i="11"/>
  <c r="U448" i="11"/>
  <c r="U88" i="11"/>
  <c r="Y67" i="11" s="1"/>
  <c r="U346" i="11"/>
  <c r="Z346" i="11" s="1"/>
  <c r="U507" i="11"/>
  <c r="U37" i="11"/>
  <c r="U135" i="11"/>
  <c r="U538" i="11"/>
  <c r="U473" i="11"/>
  <c r="U203" i="11"/>
  <c r="U279" i="11"/>
  <c r="U45" i="11"/>
  <c r="Z45" i="11" s="1"/>
  <c r="U91" i="11"/>
  <c r="Y91" i="11" s="1"/>
  <c r="U264" i="11"/>
  <c r="U511" i="11"/>
  <c r="Y511" i="11" s="1"/>
  <c r="U504" i="11"/>
  <c r="U441" i="11"/>
  <c r="U4" i="11"/>
  <c r="U521" i="11"/>
  <c r="U447" i="11"/>
  <c r="U396" i="11"/>
  <c r="Y587" i="11" s="1"/>
  <c r="U460" i="11"/>
  <c r="U376" i="11"/>
  <c r="Y125" i="11" s="1"/>
  <c r="U226" i="11"/>
  <c r="U635" i="11"/>
  <c r="Y635" i="11" s="1"/>
  <c r="U64" i="11"/>
  <c r="U437" i="11"/>
  <c r="U248" i="11"/>
  <c r="U291" i="11"/>
  <c r="U312" i="11"/>
  <c r="U188" i="11"/>
  <c r="U349" i="11"/>
  <c r="U214" i="11"/>
  <c r="U466" i="11"/>
  <c r="U563" i="11"/>
  <c r="Z563" i="11" s="1"/>
  <c r="U412" i="11"/>
  <c r="U129" i="11"/>
  <c r="U334" i="11"/>
  <c r="U440" i="11"/>
  <c r="Z440" i="11" s="1"/>
  <c r="U308" i="11"/>
  <c r="U642" i="11"/>
  <c r="U81" i="11"/>
  <c r="U564" i="11"/>
  <c r="U59" i="11"/>
  <c r="U195" i="11"/>
  <c r="Y195" i="11" s="1"/>
  <c r="U475" i="11"/>
  <c r="U8" i="11"/>
  <c r="U284" i="11"/>
  <c r="U323" i="11"/>
  <c r="U378" i="11"/>
  <c r="U402" i="11"/>
  <c r="U58" i="11"/>
  <c r="U611" i="11"/>
  <c r="U632" i="11"/>
  <c r="U585" i="11"/>
  <c r="U647" i="11"/>
  <c r="Z647" i="11" s="1"/>
  <c r="U296" i="11"/>
  <c r="U408" i="11"/>
  <c r="U516" i="11"/>
  <c r="U641" i="11"/>
  <c r="U499" i="11"/>
  <c r="U363" i="11"/>
  <c r="U454" i="11"/>
  <c r="U5" i="11"/>
  <c r="Z5" i="11" s="1"/>
  <c r="U146" i="11"/>
  <c r="U373" i="11"/>
  <c r="U339" i="11"/>
  <c r="U230" i="11"/>
  <c r="U338" i="11"/>
  <c r="U75" i="11"/>
  <c r="U175" i="11"/>
  <c r="U421" i="11"/>
  <c r="U404" i="11"/>
  <c r="U487" i="11"/>
  <c r="U539" i="11"/>
  <c r="U455" i="11"/>
  <c r="U406" i="11"/>
  <c r="U324" i="11"/>
  <c r="U589" i="11"/>
  <c r="U234" i="11"/>
  <c r="U470" i="11"/>
  <c r="U151" i="11"/>
  <c r="U554" i="11"/>
  <c r="U150" i="11"/>
  <c r="U85" i="11"/>
  <c r="U288" i="11"/>
  <c r="U425" i="11"/>
  <c r="U450" i="11"/>
  <c r="U327" i="11"/>
  <c r="U267" i="11"/>
  <c r="U119" i="11"/>
  <c r="U364" i="11"/>
  <c r="U35" i="11"/>
  <c r="U200" i="11"/>
  <c r="U283" i="11"/>
  <c r="U592" i="11"/>
  <c r="U82" i="11"/>
  <c r="Y44" i="11" s="1"/>
  <c r="U616" i="11"/>
  <c r="U36" i="11"/>
  <c r="U253" i="11"/>
  <c r="U31" i="11"/>
  <c r="U533" i="11"/>
  <c r="U166" i="11"/>
  <c r="U159" i="11"/>
  <c r="U162" i="11"/>
  <c r="U390" i="11"/>
  <c r="U468" i="11"/>
  <c r="U330" i="11"/>
  <c r="U360" i="11"/>
  <c r="U238" i="11"/>
  <c r="U372" i="11"/>
  <c r="U277" i="11"/>
  <c r="U541" i="11"/>
  <c r="U432" i="11"/>
  <c r="U192" i="11"/>
  <c r="U128" i="11"/>
  <c r="U94" i="11"/>
  <c r="Z94" i="11" s="1"/>
  <c r="U219" i="11"/>
  <c r="U534" i="11"/>
  <c r="U600" i="11"/>
  <c r="U481" i="11"/>
  <c r="U584" i="11"/>
  <c r="U365" i="11"/>
  <c r="U476" i="11"/>
  <c r="U381" i="11"/>
  <c r="Y381" i="11" s="1"/>
  <c r="U187" i="11"/>
  <c r="U596" i="11"/>
  <c r="U394" i="11"/>
  <c r="U10" i="11"/>
  <c r="U73" i="11"/>
  <c r="Y73" i="11" s="1"/>
  <c r="U49" i="11"/>
  <c r="U536" i="11"/>
  <c r="U637" i="11"/>
  <c r="U385" i="11"/>
  <c r="U423" i="11"/>
  <c r="U266" i="11"/>
  <c r="U551" i="11"/>
  <c r="U21" i="11"/>
  <c r="U347" i="11"/>
  <c r="U300" i="11"/>
  <c r="U180" i="11"/>
  <c r="U20" i="11"/>
  <c r="U155" i="11"/>
  <c r="U152" i="11"/>
  <c r="U61" i="11"/>
  <c r="U377" i="11"/>
  <c r="Y377" i="11" s="1"/>
  <c r="U179" i="11"/>
  <c r="U270" i="11"/>
  <c r="U131" i="11"/>
  <c r="U247" i="11"/>
  <c r="U391" i="11"/>
  <c r="U215" i="11"/>
  <c r="U168" i="11"/>
  <c r="U395" i="11"/>
  <c r="U577" i="11"/>
  <c r="U271" i="11"/>
  <c r="U293" i="11"/>
  <c r="U566" i="11"/>
  <c r="U490" i="11"/>
  <c r="U318" i="11"/>
  <c r="U306" i="11"/>
  <c r="U500" i="11"/>
  <c r="U422" i="11"/>
  <c r="U502" i="11"/>
  <c r="U319" i="11"/>
  <c r="U392" i="11"/>
  <c r="U471" i="11"/>
  <c r="U101" i="11"/>
  <c r="U593" i="11"/>
  <c r="U531" i="11"/>
  <c r="U124" i="11"/>
  <c r="U615" i="11"/>
  <c r="Z354" i="11" s="1"/>
  <c r="U578" i="11"/>
  <c r="U580" i="11"/>
  <c r="U467" i="11"/>
  <c r="U309" i="11"/>
  <c r="U92" i="11"/>
  <c r="U359" i="11"/>
  <c r="U52" i="11"/>
  <c r="U435" i="11"/>
  <c r="U2" i="11"/>
  <c r="U282" i="11"/>
  <c r="U368" i="11"/>
  <c r="U316" i="11"/>
  <c r="U472" i="11"/>
  <c r="Z472" i="11" s="1"/>
  <c r="U591" i="11"/>
  <c r="U548" i="11"/>
  <c r="U535" i="11"/>
  <c r="U66" i="11"/>
  <c r="U183" i="11"/>
  <c r="U18" i="11"/>
  <c r="Z18" i="11" s="1"/>
  <c r="U297" i="11"/>
  <c r="U443" i="11"/>
  <c r="U556" i="11"/>
  <c r="U24" i="11"/>
  <c r="U41" i="11"/>
  <c r="Y41" i="11" s="1"/>
  <c r="U211" i="11"/>
  <c r="U344" i="11"/>
  <c r="U172" i="11"/>
  <c r="U590" i="11"/>
  <c r="U6" i="11"/>
  <c r="U147" i="11"/>
  <c r="U79" i="11"/>
  <c r="U14" i="11"/>
  <c r="U491" i="11"/>
  <c r="U239" i="11"/>
  <c r="U251" i="11"/>
  <c r="U431" i="11"/>
  <c r="U601" i="11"/>
  <c r="Y601" i="11" s="1"/>
  <c r="U532" i="11"/>
  <c r="U254" i="11"/>
  <c r="U208" i="11"/>
  <c r="U28" i="11"/>
  <c r="U351" i="11"/>
  <c r="U218" i="11"/>
  <c r="U174" i="11"/>
  <c r="U104" i="11"/>
  <c r="U118" i="11"/>
  <c r="U522" i="11"/>
  <c r="U574" i="11"/>
  <c r="U612" i="11"/>
  <c r="Z612" i="11" s="1"/>
  <c r="U405" i="11"/>
  <c r="U370" i="11"/>
  <c r="U486" i="11"/>
  <c r="U108" i="11"/>
  <c r="Y108" i="11" s="1"/>
  <c r="U217" i="11"/>
  <c r="U540" i="11"/>
  <c r="U398" i="11"/>
  <c r="U302" i="11"/>
  <c r="U55" i="11"/>
  <c r="Z212" i="11" s="1"/>
  <c r="U357" i="11"/>
  <c r="U213" i="11"/>
  <c r="U260" i="11"/>
  <c r="U229" i="11"/>
  <c r="U498" i="11"/>
  <c r="U38" i="11"/>
  <c r="U513" i="11"/>
  <c r="Y513" i="11" s="1"/>
  <c r="U356" i="11"/>
  <c r="U382" i="11"/>
  <c r="Z204" i="11"/>
  <c r="U575" i="11"/>
  <c r="U618" i="11"/>
  <c r="Z618" i="11" s="1"/>
  <c r="U610" i="11"/>
  <c r="U142" i="11"/>
  <c r="U552" i="11"/>
  <c r="U46" i="11"/>
  <c r="Z46" i="11" s="1"/>
  <c r="U196" i="11"/>
  <c r="U336" i="11"/>
  <c r="U138" i="11"/>
  <c r="U83" i="11"/>
  <c r="U207" i="11"/>
  <c r="U126" i="11"/>
  <c r="Y126" i="11" s="1"/>
  <c r="U16" i="11"/>
  <c r="U60" i="11"/>
  <c r="Z434" i="11"/>
  <c r="U314" i="11"/>
  <c r="U400" i="11"/>
  <c r="U512" i="11"/>
  <c r="U50" i="11"/>
  <c r="U350" i="11"/>
  <c r="U244" i="11"/>
  <c r="Y244" i="11" s="1"/>
  <c r="U621" i="11"/>
  <c r="U140" i="11"/>
  <c r="Y39" i="11"/>
  <c r="U65" i="11"/>
  <c r="Z65" i="11" s="1"/>
  <c r="U426" i="11"/>
  <c r="U33" i="11"/>
  <c r="U7" i="11"/>
  <c r="Z7" i="11" s="1"/>
  <c r="U604" i="11"/>
  <c r="U298" i="11"/>
  <c r="U255" i="11"/>
  <c r="U43" i="11"/>
  <c r="Z43" i="11" s="1"/>
  <c r="U644" i="11"/>
  <c r="U27" i="11"/>
  <c r="U96" i="11"/>
  <c r="U246" i="11"/>
  <c r="U143" i="11"/>
  <c r="U148" i="11"/>
  <c r="U269" i="11"/>
  <c r="U419" i="11"/>
  <c r="U638" i="11"/>
  <c r="U358" i="11"/>
  <c r="U120" i="11"/>
  <c r="U517" i="11"/>
  <c r="U545" i="11"/>
  <c r="U436" i="11"/>
  <c r="U361" i="11"/>
  <c r="U17" i="11"/>
  <c r="U240" i="11"/>
  <c r="U134" i="11"/>
  <c r="U527" i="11"/>
  <c r="U483" i="11"/>
  <c r="U262" i="11"/>
  <c r="U290" i="11"/>
  <c r="U442" i="11"/>
  <c r="U74" i="11"/>
  <c r="U418" i="11"/>
  <c r="U136" i="11"/>
  <c r="U547" i="11"/>
  <c r="U537" i="11"/>
  <c r="U565" i="11"/>
  <c r="U520" i="11"/>
  <c r="U105" i="11"/>
  <c r="U263" i="11"/>
  <c r="U623" i="11"/>
  <c r="U23" i="11"/>
  <c r="U646" i="11"/>
  <c r="U446" i="11"/>
  <c r="U639" i="11"/>
  <c r="U144" i="11"/>
  <c r="U506" i="11"/>
  <c r="Z506" i="11" s="1"/>
  <c r="U268" i="11"/>
  <c r="U427" i="11"/>
  <c r="U570" i="11"/>
  <c r="U307" i="11"/>
  <c r="U54" i="11"/>
  <c r="U524" i="11"/>
  <c r="U84" i="11"/>
  <c r="U249" i="11"/>
  <c r="U509" i="11"/>
  <c r="U579" i="11"/>
  <c r="U189" i="11"/>
  <c r="Z189" i="11" s="1"/>
  <c r="U420" i="11"/>
  <c r="U185" i="11"/>
  <c r="U25" i="11"/>
  <c r="U508" i="11"/>
  <c r="Z508" i="11" s="1"/>
  <c r="U484" i="11"/>
  <c r="U285" i="11"/>
  <c r="U393" i="11"/>
  <c r="U26" i="11"/>
  <c r="U399" i="11"/>
  <c r="Z399" i="11" s="1"/>
  <c r="U555" i="11"/>
  <c r="U315" i="11"/>
  <c r="U265" i="11"/>
  <c r="U311" i="11"/>
  <c r="Y311" i="11" s="1"/>
  <c r="U42" i="11"/>
  <c r="U335" i="11"/>
  <c r="U383" i="11"/>
  <c r="Y383" i="11" s="1"/>
  <c r="U322" i="11"/>
  <c r="U496" i="11"/>
  <c r="Z496" i="11" s="1"/>
  <c r="U485" i="11"/>
  <c r="U329" i="11"/>
  <c r="U489" i="11"/>
  <c r="U626" i="11"/>
  <c r="U304" i="11"/>
  <c r="U141" i="11"/>
  <c r="U478" i="11"/>
  <c r="U451" i="11"/>
  <c r="U332" i="11"/>
  <c r="U607" i="11"/>
  <c r="Z607" i="11" s="1"/>
  <c r="U469" i="11"/>
  <c r="U236" i="11"/>
  <c r="U461" i="11"/>
  <c r="U237" i="11"/>
  <c r="Z237" i="11" s="1"/>
  <c r="U409" i="11"/>
  <c r="Z409" i="11" s="1"/>
  <c r="U47" i="11"/>
  <c r="AA3" i="5"/>
  <c r="AB3" i="5"/>
  <c r="Z161" i="11" l="1"/>
  <c r="Z48" i="11"/>
  <c r="Y494" i="11"/>
  <c r="Y625" i="11"/>
  <c r="Z471" i="11"/>
  <c r="Z198" i="11"/>
  <c r="Z330" i="11"/>
  <c r="Y153" i="11"/>
  <c r="Y549" i="11"/>
  <c r="Y389" i="11"/>
  <c r="Y122" i="11"/>
  <c r="Y371" i="11"/>
  <c r="Z586" i="11"/>
  <c r="Y113" i="11"/>
  <c r="Z453" i="11"/>
  <c r="Z457" i="11"/>
  <c r="Z222" i="11"/>
  <c r="Z619" i="11"/>
  <c r="Z76" i="11"/>
  <c r="Y259" i="11"/>
  <c r="Y553" i="11"/>
  <c r="Z29" i="11"/>
  <c r="Y163" i="11"/>
  <c r="Z447" i="11"/>
  <c r="Z577" i="11"/>
  <c r="Z163" i="11"/>
  <c r="Y62" i="11"/>
  <c r="Z71" i="11"/>
  <c r="Z568" i="11"/>
  <c r="Y350" i="11"/>
  <c r="Z449" i="11"/>
  <c r="Z511" i="11"/>
  <c r="Z608" i="11"/>
  <c r="Y29" i="11"/>
  <c r="Z19" i="11"/>
  <c r="Y235" i="11"/>
  <c r="Y482" i="11"/>
  <c r="Z562" i="11"/>
  <c r="Z130" i="11"/>
  <c r="Y316" i="11"/>
  <c r="Y286" i="11"/>
  <c r="Y116" i="11"/>
  <c r="Z404" i="11"/>
  <c r="Y248" i="11"/>
  <c r="Z248" i="11"/>
  <c r="Y284" i="11"/>
  <c r="Z387" i="11"/>
  <c r="Y374" i="11"/>
  <c r="Y77" i="11"/>
  <c r="Z519" i="11"/>
  <c r="Y35" i="11"/>
  <c r="Z225" i="11"/>
  <c r="Z463" i="11"/>
  <c r="Z201" i="11"/>
  <c r="Z206" i="11"/>
  <c r="Z73" i="11"/>
  <c r="Z640" i="11"/>
  <c r="Z377" i="11"/>
  <c r="Z402" i="11"/>
  <c r="Z49" i="11"/>
  <c r="Y452" i="11"/>
  <c r="Y573" i="11"/>
  <c r="Y97" i="11"/>
  <c r="Y479" i="11"/>
  <c r="Y363" i="11"/>
  <c r="Z145" i="11"/>
  <c r="Y53" i="11"/>
  <c r="Y460" i="11"/>
  <c r="Z327" i="11"/>
  <c r="Z138" i="11"/>
  <c r="Z533" i="11"/>
  <c r="Z85" i="11"/>
  <c r="Y147" i="11"/>
  <c r="Z291" i="11"/>
  <c r="Y288" i="11"/>
  <c r="Z551" i="11"/>
  <c r="Y422" i="11"/>
  <c r="Y306" i="11"/>
  <c r="Y492" i="11"/>
  <c r="Y512" i="11"/>
  <c r="Z611" i="11"/>
  <c r="Z50" i="11"/>
  <c r="Z488" i="11"/>
  <c r="Z435" i="11"/>
  <c r="Y380" i="11"/>
  <c r="Z190" i="11"/>
  <c r="Y617" i="11"/>
  <c r="Y15" i="11"/>
  <c r="Z133" i="11"/>
  <c r="Y415" i="11"/>
  <c r="Z430" i="11"/>
  <c r="Z202" i="11"/>
  <c r="Y94" i="11"/>
  <c r="Y628" i="11"/>
  <c r="Y48" i="11"/>
  <c r="Y314" i="11"/>
  <c r="Z553" i="11"/>
  <c r="Z587" i="11"/>
  <c r="Y265" i="11"/>
  <c r="Y74" i="11"/>
  <c r="Y483" i="11"/>
  <c r="Z122" i="11"/>
  <c r="Y275" i="11"/>
  <c r="Y14" i="11"/>
  <c r="Z117" i="11"/>
  <c r="Y272" i="11"/>
  <c r="Z408" i="11"/>
  <c r="Z64" i="11"/>
  <c r="Y332" i="11"/>
  <c r="Z25" i="11"/>
  <c r="Z139" i="11"/>
  <c r="Y621" i="11"/>
  <c r="Z575" i="11"/>
  <c r="Z381" i="11"/>
  <c r="Y577" i="11"/>
  <c r="Z233" i="11"/>
  <c r="Y455" i="11"/>
  <c r="Z504" i="11"/>
  <c r="Y104" i="11"/>
  <c r="Y578" i="11"/>
  <c r="Z216" i="11"/>
  <c r="Z436" i="11"/>
  <c r="Y227" i="11"/>
  <c r="Y372" i="11"/>
  <c r="Z339" i="11"/>
  <c r="Y188" i="11"/>
  <c r="Z410" i="11"/>
  <c r="Y335" i="11"/>
  <c r="Z235" i="11"/>
  <c r="Z283" i="11"/>
  <c r="Y425" i="11"/>
  <c r="Y427" i="11"/>
  <c r="Y639" i="11"/>
  <c r="Z301" i="11"/>
  <c r="Y537" i="11"/>
  <c r="Z448" i="11"/>
  <c r="Y50" i="11"/>
  <c r="Z558" i="11"/>
  <c r="Y19" i="11"/>
  <c r="Z62" i="11"/>
  <c r="Z631" i="11"/>
  <c r="Y432" i="11"/>
  <c r="Y390" i="11"/>
  <c r="Y49" i="11"/>
  <c r="Y245" i="11"/>
  <c r="Y46" i="11"/>
  <c r="Z460" i="11"/>
  <c r="Z465" i="11"/>
  <c r="Z203" i="11"/>
  <c r="Y145" i="11"/>
  <c r="Z47" i="11"/>
  <c r="Y5" i="11"/>
  <c r="Y524" i="11"/>
  <c r="Y489" i="11"/>
  <c r="Y322" i="11"/>
  <c r="Z458" i="11"/>
  <c r="Y69" i="11"/>
  <c r="Z512" i="11"/>
  <c r="Y558" i="11"/>
  <c r="Y343" i="11"/>
  <c r="Y121" i="11"/>
  <c r="Y459" i="11"/>
  <c r="Z344" i="11"/>
  <c r="Y183" i="11"/>
  <c r="Y640" i="11"/>
  <c r="Y503" i="11"/>
  <c r="Z195" i="11"/>
  <c r="Y525" i="11"/>
  <c r="Z403" i="11"/>
  <c r="Z386" i="11"/>
  <c r="Z321" i="11"/>
  <c r="Z314" i="11"/>
  <c r="Y520" i="11"/>
  <c r="Z240" i="11"/>
  <c r="Z614" i="11"/>
  <c r="Y545" i="11"/>
  <c r="Y638" i="11"/>
  <c r="Y210" i="11"/>
  <c r="Z610" i="11"/>
  <c r="Y254" i="11"/>
  <c r="Y172" i="11"/>
  <c r="Y614" i="11"/>
  <c r="Y571" i="11"/>
  <c r="Y119" i="11"/>
  <c r="Z135" i="11"/>
  <c r="Y456" i="11"/>
  <c r="Y294" i="11"/>
  <c r="Z617" i="11"/>
  <c r="Z90" i="11"/>
  <c r="Z107" i="11"/>
  <c r="Y26" i="11"/>
  <c r="Z579" i="11"/>
  <c r="Z224" i="11"/>
  <c r="Y205" i="11"/>
  <c r="Y647" i="11"/>
  <c r="Z28" i="11"/>
  <c r="Z77" i="11"/>
  <c r="Y608" i="11"/>
  <c r="Z507" i="11"/>
  <c r="Y519" i="11"/>
  <c r="Z478" i="11"/>
  <c r="Y447" i="11"/>
  <c r="Y329" i="11"/>
  <c r="Z35" i="11"/>
  <c r="Y285" i="11"/>
  <c r="Z509" i="11"/>
  <c r="Y23" i="11"/>
  <c r="Z290" i="11"/>
  <c r="Z210" i="11"/>
  <c r="Y65" i="11"/>
  <c r="Y568" i="11"/>
  <c r="Z550" i="11"/>
  <c r="Y99" i="11"/>
  <c r="Y330" i="11"/>
  <c r="Y592" i="11"/>
  <c r="Z150" i="11"/>
  <c r="Y421" i="11"/>
  <c r="Y230" i="11"/>
  <c r="Z284" i="11"/>
  <c r="Z412" i="11"/>
  <c r="Y346" i="11"/>
  <c r="Y609" i="11"/>
  <c r="Z274" i="11"/>
  <c r="Y221" i="11"/>
  <c r="Z286" i="11"/>
  <c r="Y161" i="11"/>
  <c r="Y551" i="11"/>
  <c r="Y71" i="11"/>
  <c r="Y127" i="11"/>
  <c r="Z380" i="11"/>
  <c r="Z484" i="11"/>
  <c r="Y54" i="11"/>
  <c r="Y63" i="11"/>
  <c r="Z418" i="11"/>
  <c r="Y55" i="11"/>
  <c r="Y148" i="11"/>
  <c r="Y413" i="11"/>
  <c r="Y426" i="11"/>
  <c r="Z334" i="11"/>
  <c r="Y138" i="11"/>
  <c r="Z196" i="11"/>
  <c r="Z308" i="11"/>
  <c r="Z530" i="11"/>
  <c r="Z44" i="11"/>
  <c r="Y357" i="11"/>
  <c r="Z317" i="11"/>
  <c r="Y18" i="11"/>
  <c r="Y155" i="11"/>
  <c r="Y365" i="11"/>
  <c r="Y534" i="11"/>
  <c r="Y465" i="11"/>
  <c r="Y82" i="11"/>
  <c r="Y327" i="11"/>
  <c r="Y85" i="11"/>
  <c r="Y404" i="11"/>
  <c r="Y611" i="11"/>
  <c r="Y323" i="11"/>
  <c r="Y13" i="11"/>
  <c r="Z635" i="11"/>
  <c r="Z99" i="11"/>
  <c r="Y261" i="11"/>
  <c r="Y633" i="11"/>
  <c r="Y206" i="11"/>
  <c r="Y444" i="11"/>
  <c r="Y348" i="11"/>
  <c r="Z245" i="11"/>
  <c r="Y497" i="11"/>
  <c r="Y488" i="11"/>
  <c r="Z116" i="11"/>
  <c r="Z416" i="11"/>
  <c r="Y434" i="11"/>
  <c r="Z355" i="11"/>
  <c r="Y106" i="11"/>
  <c r="Z366" i="11"/>
  <c r="Y212" i="11"/>
  <c r="Z452" i="11"/>
  <c r="Y561" i="11"/>
  <c r="Y252" i="11"/>
  <c r="Z170" i="11"/>
  <c r="Y379" i="11"/>
  <c r="Z80" i="11"/>
  <c r="Z462" i="11"/>
  <c r="Z573" i="11"/>
  <c r="Z287" i="11"/>
  <c r="Z186" i="11"/>
  <c r="Z57" i="11"/>
  <c r="Z313" i="11"/>
  <c r="Z444" i="11"/>
  <c r="Y605" i="11"/>
  <c r="Y141" i="11"/>
  <c r="Z584" i="11"/>
  <c r="Y130" i="11"/>
  <c r="Y546" i="11"/>
  <c r="Y313" i="11"/>
  <c r="Y491" i="11"/>
  <c r="Y392" i="11"/>
  <c r="Y166" i="11"/>
  <c r="Z554" i="11"/>
  <c r="Y267" i="11"/>
  <c r="Y585" i="11"/>
  <c r="Y402" i="11"/>
  <c r="Y8" i="11"/>
  <c r="Y376" i="11"/>
  <c r="Z121" i="11"/>
  <c r="Z546" i="11"/>
  <c r="Y474" i="11"/>
  <c r="Y411" i="11"/>
  <c r="Y57" i="11"/>
  <c r="Y160" i="11"/>
  <c r="Y326" i="11"/>
  <c r="Y504" i="11"/>
  <c r="Y527" i="11"/>
  <c r="Y213" i="11"/>
  <c r="Y70" i="11"/>
  <c r="Z272" i="11"/>
  <c r="Z487" i="11"/>
  <c r="Z343" i="11"/>
  <c r="Y584" i="11"/>
  <c r="Z136" i="11"/>
  <c r="Y17" i="11"/>
  <c r="Z269" i="11"/>
  <c r="Z413" i="11"/>
  <c r="Z267" i="11"/>
  <c r="Y602" i="11"/>
  <c r="Y140" i="11"/>
  <c r="Z323" i="11"/>
  <c r="Z252" i="11"/>
  <c r="Y186" i="11"/>
  <c r="Y110" i="11"/>
  <c r="Y170" i="11"/>
  <c r="Z14" i="11"/>
  <c r="Z316" i="11"/>
  <c r="Z155" i="11"/>
  <c r="Y75" i="11"/>
  <c r="Y632" i="11"/>
  <c r="Y334" i="11"/>
  <c r="Y636" i="11"/>
  <c r="Y4" i="11"/>
  <c r="Y448" i="11"/>
  <c r="Z588" i="11"/>
  <c r="Y80" i="11"/>
  <c r="Y634" i="11"/>
  <c r="Z341" i="11"/>
  <c r="Y429" i="11"/>
  <c r="Y241" i="11"/>
  <c r="Y496" i="11"/>
  <c r="Y196" i="11"/>
  <c r="Z26" i="11"/>
  <c r="Y28" i="11"/>
  <c r="Z633" i="11"/>
  <c r="Z534" i="11"/>
  <c r="Y123" i="11"/>
  <c r="Y575" i="11"/>
  <c r="Z254" i="11"/>
  <c r="Y87" i="11"/>
  <c r="Y197" i="11"/>
  <c r="Y362" i="11"/>
  <c r="Z609" i="11"/>
  <c r="Y624" i="11"/>
  <c r="Y533" i="11"/>
  <c r="Z427" i="11"/>
  <c r="Y563" i="11"/>
  <c r="Z303" i="11"/>
  <c r="Y440" i="11"/>
  <c r="Z305" i="11"/>
  <c r="Z561" i="11"/>
  <c r="Z36" i="11"/>
  <c r="Z288" i="11"/>
  <c r="Z494" i="11"/>
  <c r="Z503" i="11"/>
  <c r="Y303" i="11"/>
  <c r="Z376" i="11"/>
  <c r="Z285" i="11"/>
  <c r="Y436" i="11"/>
  <c r="Z53" i="11"/>
  <c r="Z188" i="11"/>
  <c r="Z106" i="11"/>
  <c r="Z497" i="11"/>
  <c r="Z429" i="11"/>
  <c r="Z127" i="11"/>
  <c r="Z326" i="11"/>
  <c r="Y258" i="11"/>
  <c r="Z169" i="11"/>
  <c r="Z194" i="11"/>
  <c r="Y337" i="11"/>
  <c r="Z193" i="11"/>
  <c r="Z337" i="11"/>
  <c r="Y412" i="11"/>
  <c r="Y107" i="11"/>
  <c r="Y464" i="11"/>
  <c r="Z256" i="11"/>
  <c r="Y344" i="11"/>
  <c r="Y318" i="11"/>
  <c r="Z213" i="11"/>
  <c r="Y403" i="11"/>
  <c r="Z598" i="11"/>
  <c r="Y202" i="11"/>
  <c r="Y643" i="11"/>
  <c r="Y416" i="11"/>
  <c r="Y216" i="11"/>
  <c r="Z112" i="11"/>
  <c r="Z191" i="11"/>
  <c r="Z332" i="11"/>
  <c r="Y567" i="11"/>
  <c r="Z261" i="11"/>
  <c r="Y239" i="11"/>
  <c r="Z593" i="11"/>
  <c r="Z168" i="11"/>
  <c r="Y556" i="11"/>
  <c r="Z364" i="11"/>
  <c r="Z556" i="11"/>
  <c r="Y56" i="11"/>
  <c r="Z176" i="11"/>
  <c r="Z297" i="11"/>
  <c r="Z526" i="11"/>
  <c r="Y435" i="11"/>
  <c r="Z156" i="11"/>
  <c r="Y364" i="11"/>
  <c r="Z309" i="11"/>
  <c r="Y333" i="11"/>
  <c r="Z175" i="11"/>
  <c r="Y591" i="11"/>
  <c r="Y507" i="11"/>
  <c r="Y234" i="11"/>
  <c r="Z199" i="11"/>
  <c r="Y301" i="11"/>
  <c r="Y309" i="11"/>
  <c r="Y321" i="11"/>
  <c r="Y458" i="11"/>
  <c r="Z318" i="11"/>
  <c r="Y297" i="11"/>
  <c r="Y531" i="11"/>
  <c r="Y407" i="11"/>
  <c r="Z259" i="11"/>
  <c r="Y331" i="11"/>
  <c r="Y37" i="11"/>
  <c r="Y179" i="11"/>
  <c r="Z160" i="11"/>
  <c r="Z557" i="11"/>
  <c r="Y11" i="11"/>
  <c r="Y317" i="11"/>
  <c r="Y117" i="11"/>
  <c r="Y169" i="11"/>
  <c r="Z525" i="11"/>
  <c r="Z128" i="11"/>
  <c r="Z70" i="11"/>
  <c r="Y428" i="11"/>
  <c r="Z37" i="11"/>
  <c r="Y543" i="11"/>
  <c r="Z295" i="11"/>
  <c r="Y277" i="11"/>
  <c r="Y194" i="11"/>
  <c r="Z531" i="11"/>
  <c r="Y233" i="11"/>
  <c r="Y646" i="11"/>
  <c r="Z407" i="11"/>
  <c r="Z101" i="11"/>
  <c r="Z72" i="11"/>
  <c r="Z6" i="11"/>
  <c r="Z69" i="11"/>
  <c r="Z331" i="11"/>
  <c r="Y445" i="11"/>
  <c r="Y603" i="11"/>
  <c r="Y228" i="11"/>
  <c r="Y280" i="11"/>
  <c r="Z95" i="11"/>
  <c r="Y218" i="11"/>
  <c r="Z208" i="11"/>
  <c r="Z535" i="11"/>
  <c r="Z55" i="11"/>
  <c r="Z179" i="11"/>
  <c r="Y535" i="11"/>
  <c r="Z481" i="11"/>
  <c r="Z371" i="11"/>
  <c r="Z592" i="11"/>
  <c r="Y150" i="11"/>
  <c r="Z234" i="11"/>
  <c r="Z455" i="11"/>
  <c r="Z227" i="11"/>
  <c r="Z415" i="11"/>
  <c r="Z91" i="11"/>
  <c r="Z602" i="11"/>
  <c r="Z630" i="11"/>
  <c r="Y168" i="11"/>
  <c r="Y101" i="11"/>
  <c r="Z228" i="11"/>
  <c r="Z374" i="11"/>
  <c r="Y417" i="11"/>
  <c r="Z629" i="11"/>
  <c r="Y366" i="11"/>
  <c r="Z437" i="11"/>
  <c r="Y463" i="11"/>
  <c r="Z464" i="11"/>
  <c r="Z514" i="11"/>
  <c r="Y174" i="11"/>
  <c r="Z293" i="11"/>
  <c r="Y560" i="11"/>
  <c r="Z433" i="11"/>
  <c r="Z263" i="11"/>
  <c r="Y112" i="11"/>
  <c r="Z63" i="11"/>
  <c r="Y493" i="11"/>
  <c r="Z493" i="11"/>
  <c r="Z359" i="11"/>
  <c r="Y526" i="11"/>
  <c r="Y72" i="11"/>
  <c r="Z68" i="11"/>
  <c r="Y137" i="11"/>
  <c r="Y111" i="11"/>
  <c r="Z111" i="11"/>
  <c r="Z569" i="11"/>
  <c r="Y226" i="11"/>
  <c r="Z226" i="11"/>
  <c r="Z571" i="11"/>
  <c r="Y132" i="11"/>
  <c r="Z538" i="11"/>
  <c r="Z98" i="11"/>
  <c r="Y98" i="11"/>
  <c r="Z132" i="11"/>
  <c r="Z643" i="11"/>
  <c r="Y176" i="11"/>
  <c r="Y68" i="11"/>
  <c r="Y328" i="11"/>
  <c r="Y557" i="11"/>
  <c r="Y510" i="11"/>
  <c r="Z479" i="11"/>
  <c r="Y341" i="11"/>
  <c r="Y354" i="11"/>
  <c r="Y443" i="11"/>
  <c r="Y129" i="11"/>
  <c r="Z490" i="11"/>
  <c r="Y203" i="11"/>
  <c r="Y430" i="11"/>
  <c r="Y225" i="11"/>
  <c r="Z353" i="11"/>
  <c r="Y631" i="11"/>
  <c r="Y154" i="11"/>
  <c r="Z31" i="11"/>
  <c r="Y291" i="11"/>
  <c r="Z197" i="11"/>
  <c r="Z393" i="11"/>
  <c r="Z486" i="11"/>
  <c r="Z118" i="11"/>
  <c r="Z417" i="11"/>
  <c r="Z174" i="11"/>
  <c r="Y629" i="11"/>
  <c r="Z510" i="11"/>
  <c r="Z275" i="11"/>
  <c r="Y355" i="11"/>
  <c r="Y31" i="11"/>
  <c r="Y293" i="11"/>
  <c r="Y347" i="11"/>
  <c r="Y536" i="11"/>
  <c r="Z394" i="11"/>
  <c r="Z277" i="11"/>
  <c r="Y274" i="11"/>
  <c r="Z567" i="11"/>
  <c r="Y118" i="11"/>
  <c r="Y502" i="11"/>
  <c r="Y630" i="11"/>
  <c r="Z459" i="11"/>
  <c r="Y287" i="11"/>
  <c r="Z97" i="11"/>
  <c r="Y199" i="11"/>
  <c r="Z445" i="11"/>
  <c r="Y191" i="11"/>
  <c r="Z110" i="11"/>
  <c r="Z389" i="11"/>
  <c r="Y79" i="11"/>
  <c r="Z368" i="11"/>
  <c r="Y124" i="11"/>
  <c r="Y619" i="11"/>
  <c r="Z320" i="11"/>
  <c r="Y596" i="11"/>
  <c r="Y468" i="11"/>
  <c r="Y589" i="11"/>
  <c r="Y175" i="11"/>
  <c r="Y339" i="11"/>
  <c r="Z603" i="11"/>
  <c r="Y437" i="11"/>
  <c r="Y397" i="11"/>
  <c r="Z78" i="11"/>
  <c r="Z605" i="11"/>
  <c r="Y386" i="11"/>
  <c r="Y231" i="11"/>
  <c r="Z428" i="11"/>
  <c r="Y530" i="11"/>
  <c r="Z218" i="11"/>
  <c r="Z2" i="11"/>
  <c r="Y6" i="11"/>
  <c r="Y156" i="11"/>
  <c r="Y610" i="11"/>
  <c r="Z432" i="11"/>
  <c r="Y642" i="11"/>
  <c r="Y472" i="11"/>
  <c r="Y462" i="11"/>
  <c r="Y538" i="11"/>
  <c r="Y136" i="11"/>
  <c r="Z104" i="11"/>
  <c r="Z357" i="11"/>
  <c r="Z483" i="11"/>
  <c r="Z75" i="11"/>
  <c r="Y66" i="11"/>
  <c r="Z289" i="11"/>
  <c r="Z585" i="11"/>
  <c r="Z56" i="11"/>
  <c r="Z328" i="11"/>
  <c r="Y198" i="11"/>
  <c r="Y2" i="11"/>
  <c r="Z443" i="11"/>
  <c r="Z601" i="11"/>
  <c r="Z392" i="11"/>
  <c r="Y554" i="11"/>
  <c r="Y214" i="11"/>
  <c r="Z129" i="11"/>
  <c r="Y43" i="11"/>
  <c r="Z119" i="11"/>
  <c r="Z536" i="11"/>
  <c r="Z491" i="11"/>
  <c r="Z166" i="11"/>
  <c r="Y128" i="11"/>
  <c r="Z124" i="11"/>
  <c r="Y368" i="11"/>
  <c r="Z8" i="11"/>
  <c r="Y45" i="11"/>
  <c r="Y240" i="11"/>
  <c r="Z372" i="11"/>
  <c r="Z82" i="11"/>
  <c r="Z596" i="11"/>
  <c r="Y508" i="11"/>
  <c r="Y409" i="11"/>
  <c r="Z578" i="11"/>
  <c r="Y457" i="11"/>
  <c r="Z17" i="11"/>
  <c r="Z566" i="11"/>
  <c r="Y283" i="11"/>
  <c r="Z338" i="11"/>
  <c r="Z390" i="11"/>
  <c r="Y193" i="11"/>
  <c r="Y243" i="11"/>
  <c r="Z230" i="11"/>
  <c r="Y353" i="11"/>
  <c r="Z549" i="11"/>
  <c r="Y10" i="11"/>
  <c r="Z365" i="11"/>
  <c r="Y418" i="11"/>
  <c r="Z625" i="11"/>
  <c r="Y471" i="11"/>
  <c r="Z276" i="11"/>
  <c r="Y178" i="11"/>
  <c r="Y579" i="11"/>
  <c r="Z350" i="11"/>
  <c r="Z11" i="11"/>
  <c r="Z141" i="11"/>
  <c r="Y618" i="11"/>
  <c r="Z513" i="11"/>
  <c r="Z543" i="11"/>
  <c r="Z621" i="11"/>
  <c r="Y189" i="11"/>
  <c r="Z244" i="11"/>
  <c r="Y612" i="11"/>
  <c r="Y486" i="11"/>
  <c r="Y290" i="11"/>
  <c r="Y260" i="11"/>
  <c r="Y637" i="11"/>
  <c r="Y312" i="11"/>
  <c r="Z425" i="11"/>
  <c r="Z239" i="11"/>
  <c r="Y466" i="11"/>
  <c r="Y351" i="11"/>
  <c r="Z461" i="11"/>
  <c r="Z200" i="11"/>
  <c r="Z302" i="11"/>
  <c r="Z251" i="11"/>
  <c r="Z120" i="11"/>
  <c r="Z79" i="11"/>
  <c r="Z524" i="11"/>
  <c r="Z456" i="11"/>
  <c r="Y135" i="11"/>
  <c r="Y393" i="11"/>
  <c r="Z126" i="11"/>
  <c r="Y256" i="11"/>
  <c r="Z23" i="11"/>
  <c r="Z591" i="11"/>
  <c r="Z347" i="11"/>
  <c r="Z646" i="11"/>
  <c r="Z560" i="11"/>
  <c r="Z265" i="11"/>
  <c r="Y263" i="11"/>
  <c r="Z589" i="11"/>
  <c r="Y490" i="11"/>
  <c r="Y588" i="11"/>
  <c r="Y476" i="11"/>
  <c r="Z148" i="11"/>
  <c r="Y481" i="11"/>
  <c r="Y395" i="11"/>
  <c r="Z205" i="11"/>
  <c r="Z151" i="11"/>
  <c r="Z87" i="11"/>
  <c r="Y38" i="11"/>
  <c r="Z311" i="11"/>
  <c r="Z172" i="11"/>
  <c r="Z329" i="11"/>
  <c r="Z639" i="11"/>
  <c r="Z4" i="11"/>
  <c r="Z322" i="11"/>
  <c r="Y487" i="11"/>
  <c r="Z426" i="11"/>
  <c r="Z294" i="11"/>
  <c r="Z624" i="11"/>
  <c r="Z397" i="11"/>
  <c r="Z489" i="11"/>
  <c r="Y308" i="11"/>
  <c r="Z520" i="11"/>
  <c r="Z638" i="11"/>
  <c r="Y237" i="11"/>
  <c r="Y484" i="11"/>
  <c r="Z502" i="11"/>
  <c r="Z379" i="11"/>
  <c r="Z260" i="11"/>
  <c r="Z183" i="11"/>
  <c r="Z468" i="11"/>
  <c r="Z395" i="11"/>
  <c r="Y151" i="11"/>
  <c r="Z21" i="11"/>
  <c r="Z324" i="11"/>
  <c r="Z147" i="11"/>
  <c r="Y506" i="11"/>
  <c r="Y566" i="11"/>
  <c r="Y47" i="11"/>
  <c r="Z108" i="11"/>
  <c r="Z335" i="11"/>
  <c r="Z363" i="11"/>
  <c r="Z38" i="11"/>
  <c r="Z221" i="11"/>
  <c r="Z421" i="11"/>
  <c r="Y607" i="11"/>
  <c r="Z41" i="11"/>
  <c r="Z527" i="11"/>
  <c r="Y7" i="11"/>
  <c r="Z74" i="11"/>
  <c r="Y78" i="11"/>
  <c r="Z140" i="11"/>
  <c r="Y478" i="11"/>
  <c r="Z10" i="11"/>
  <c r="Z476" i="11"/>
  <c r="Y598" i="11"/>
  <c r="Y21" i="11"/>
  <c r="Z537" i="11"/>
  <c r="Y408" i="11"/>
  <c r="Y433" i="11"/>
  <c r="Z345" i="11"/>
  <c r="Z545" i="11"/>
  <c r="Z422" i="11"/>
  <c r="Y200" i="11"/>
  <c r="Y208" i="11"/>
  <c r="Y593" i="11"/>
  <c r="Y64" i="11"/>
  <c r="Z642" i="11"/>
  <c r="Y509" i="11"/>
  <c r="Y190" i="11"/>
  <c r="Z54" i="11"/>
  <c r="Y399" i="11"/>
  <c r="Y269" i="11"/>
  <c r="Y279" i="11"/>
  <c r="Y295" i="11"/>
  <c r="Z495" i="11"/>
  <c r="Z270" i="11"/>
  <c r="Y177" i="11"/>
  <c r="Z590" i="11"/>
  <c r="Z246" i="11"/>
  <c r="Y441" i="11"/>
  <c r="Z299" i="11"/>
  <c r="Z383" i="11"/>
  <c r="Y410" i="11"/>
  <c r="Z40" i="11"/>
  <c r="Y539" i="11"/>
  <c r="Z634" i="11"/>
  <c r="Y25" i="11"/>
  <c r="Z517" i="11"/>
  <c r="Y616" i="11"/>
  <c r="Y423" i="11"/>
  <c r="Y419" i="11"/>
  <c r="Z467" i="11"/>
  <c r="Z306" i="11"/>
  <c r="Z641" i="11"/>
  <c r="Z400" i="11"/>
  <c r="Z492" i="11"/>
  <c r="Z258" i="11"/>
  <c r="Y394" i="11"/>
  <c r="Y345" i="11"/>
  <c r="Y36" i="11"/>
  <c r="Z632" i="11"/>
  <c r="Y324" i="11"/>
  <c r="Y320" i="11"/>
  <c r="Y270" i="11"/>
  <c r="Y40" i="11"/>
  <c r="Y590" i="11"/>
  <c r="Y495" i="11"/>
  <c r="Z66" i="11"/>
  <c r="Y120" i="11"/>
  <c r="Z637" i="11"/>
  <c r="Z214" i="11"/>
  <c r="Y467" i="11"/>
  <c r="Y517" i="11"/>
  <c r="Y289" i="11"/>
  <c r="Y400" i="11"/>
  <c r="Z13" i="11"/>
  <c r="Y246" i="11"/>
  <c r="Y641" i="11"/>
  <c r="Z616" i="11"/>
  <c r="Y461" i="11"/>
  <c r="Y251" i="11"/>
  <c r="Y644" i="11"/>
  <c r="Z644" i="11"/>
  <c r="Y582" i="11"/>
  <c r="Z582" i="11"/>
  <c r="Z518" i="11"/>
  <c r="Y518" i="11"/>
  <c r="Y385" i="11"/>
  <c r="Z385" i="11"/>
  <c r="Y114" i="11"/>
  <c r="Z114" i="11"/>
  <c r="Y473" i="11"/>
  <c r="Z473" i="11"/>
  <c r="Z173" i="11"/>
  <c r="Y173" i="11"/>
  <c r="Z93" i="11"/>
  <c r="Y93" i="11"/>
  <c r="Y152" i="11"/>
  <c r="Z152" i="11"/>
  <c r="Z292" i="11"/>
  <c r="Y292" i="11"/>
  <c r="Z623" i="11"/>
  <c r="Y623" i="11"/>
  <c r="Z281" i="11"/>
  <c r="Y281" i="11"/>
  <c r="Y606" i="11"/>
  <c r="Z606" i="11"/>
  <c r="Y470" i="11"/>
  <c r="Z470" i="11"/>
  <c r="Z307" i="11"/>
  <c r="Y307" i="11"/>
  <c r="Z396" i="11"/>
  <c r="Y396" i="11"/>
  <c r="Z84" i="11"/>
  <c r="Y84" i="11"/>
  <c r="Z505" i="11"/>
  <c r="Y505" i="11"/>
  <c r="Z105" i="11"/>
  <c r="Y105" i="11"/>
  <c r="Z620" i="11"/>
  <c r="Y620" i="11"/>
  <c r="Z398" i="11"/>
  <c r="Y398" i="11"/>
  <c r="Y158" i="11"/>
  <c r="Z158" i="11"/>
  <c r="Y59" i="11"/>
  <c r="Z59" i="11"/>
  <c r="Z33" i="11"/>
  <c r="Y33" i="11"/>
  <c r="Z441" i="11"/>
  <c r="Y222" i="11"/>
  <c r="Y338" i="11"/>
  <c r="Y359" i="11"/>
  <c r="Z351" i="11"/>
  <c r="Z312" i="11"/>
  <c r="Z279" i="11"/>
  <c r="Z243" i="11"/>
  <c r="Z466" i="11"/>
  <c r="Z177" i="11"/>
  <c r="Z539" i="11"/>
  <c r="Z423" i="11"/>
  <c r="Z419" i="11"/>
  <c r="Z268" i="11"/>
  <c r="Y268" i="11"/>
  <c r="Z209" i="11"/>
  <c r="Y209" i="11"/>
  <c r="Y358" i="11"/>
  <c r="Z358" i="11"/>
  <c r="Y219" i="11"/>
  <c r="Z219" i="11"/>
  <c r="Z142" i="11"/>
  <c r="Y142" i="11"/>
  <c r="Y229" i="11"/>
  <c r="Z229" i="11"/>
  <c r="Z581" i="11"/>
  <c r="Y581" i="11"/>
  <c r="Y159" i="11"/>
  <c r="Z159" i="11"/>
  <c r="Z528" i="11"/>
  <c r="Y528" i="11"/>
  <c r="Z446" i="11"/>
  <c r="Y446" i="11"/>
  <c r="Z296" i="11"/>
  <c r="Y296" i="11"/>
  <c r="Y184" i="11"/>
  <c r="Z184" i="11"/>
  <c r="Z236" i="11"/>
  <c r="Y236" i="11"/>
  <c r="Z144" i="11"/>
  <c r="Y144" i="11"/>
  <c r="Z475" i="11"/>
  <c r="Y475" i="11"/>
  <c r="Z521" i="11"/>
  <c r="Y521" i="11"/>
  <c r="Z271" i="11"/>
  <c r="Y271" i="11"/>
  <c r="Y442" i="11"/>
  <c r="Z442" i="11"/>
  <c r="Y282" i="11"/>
  <c r="Z282" i="11"/>
  <c r="Y401" i="11"/>
  <c r="Z401" i="11"/>
  <c r="Y278" i="11"/>
  <c r="Z278" i="11"/>
  <c r="Y215" i="11"/>
  <c r="Z215" i="11"/>
  <c r="Z232" i="11"/>
  <c r="Y232" i="11"/>
  <c r="Z32" i="11"/>
  <c r="Y32" i="11"/>
  <c r="Z310" i="11"/>
  <c r="Y310" i="11"/>
  <c r="Z315" i="11"/>
  <c r="Y315" i="11"/>
  <c r="Z626" i="11"/>
  <c r="Y626" i="11"/>
  <c r="Z137" i="11"/>
  <c r="Y302" i="11"/>
  <c r="Y299" i="11"/>
  <c r="Z406" i="11"/>
  <c r="Y406" i="11"/>
  <c r="Y103" i="11"/>
  <c r="Z103" i="11"/>
  <c r="Y477" i="11"/>
  <c r="Z477" i="11"/>
  <c r="Z24" i="11"/>
  <c r="Y24" i="11"/>
  <c r="Y615" i="11"/>
  <c r="Z615" i="11"/>
  <c r="Z431" i="11"/>
  <c r="Y431" i="11"/>
  <c r="Y298" i="11"/>
  <c r="Z298" i="11"/>
  <c r="Z613" i="11"/>
  <c r="Y613" i="11"/>
  <c r="Y454" i="11"/>
  <c r="Z454" i="11"/>
  <c r="Z369" i="11"/>
  <c r="Y369" i="11"/>
  <c r="Z529" i="11"/>
  <c r="Y529" i="11"/>
  <c r="Z570" i="11"/>
  <c r="Y570" i="11"/>
  <c r="Z255" i="11"/>
  <c r="Y255" i="11"/>
  <c r="Z12" i="11"/>
  <c r="Y12" i="11"/>
  <c r="Z349" i="11"/>
  <c r="Y349" i="11"/>
  <c r="Z373" i="11"/>
  <c r="Y373" i="11"/>
  <c r="Z187" i="11"/>
  <c r="Y187" i="11"/>
  <c r="Z336" i="11"/>
  <c r="Y336" i="11"/>
  <c r="Z552" i="11"/>
  <c r="Y552" i="11"/>
  <c r="Z143" i="11"/>
  <c r="Y143" i="11"/>
  <c r="Z51" i="11"/>
  <c r="Y51" i="11"/>
  <c r="Y450" i="11"/>
  <c r="Z450" i="11"/>
  <c r="Z583" i="11"/>
  <c r="Y583" i="11"/>
  <c r="Y469" i="11"/>
  <c r="Z469" i="11"/>
  <c r="Z532" i="11"/>
  <c r="Y532" i="11"/>
  <c r="Z522" i="11"/>
  <c r="Y522" i="11"/>
  <c r="Z171" i="11"/>
  <c r="Y171" i="11"/>
  <c r="Z600" i="11"/>
  <c r="Y600" i="11"/>
  <c r="Z60" i="11"/>
  <c r="Y60" i="11"/>
  <c r="Y325" i="11"/>
  <c r="Z325" i="11"/>
  <c r="Y102" i="11"/>
  <c r="Z102" i="11"/>
  <c r="Y157" i="11"/>
  <c r="Z157" i="11"/>
  <c r="Y83" i="11"/>
  <c r="Z83" i="11"/>
  <c r="Y181" i="11"/>
  <c r="Z181" i="11"/>
  <c r="Y250" i="11"/>
  <c r="Z250" i="11"/>
  <c r="Y375" i="11"/>
  <c r="Z375" i="11"/>
  <c r="Z420" i="11"/>
  <c r="Y420" i="11"/>
  <c r="Z162" i="11"/>
  <c r="Y162" i="11"/>
  <c r="Z451" i="11"/>
  <c r="Y451" i="11"/>
  <c r="Z498" i="11"/>
  <c r="Y498" i="11"/>
  <c r="Z405" i="11"/>
  <c r="Y405" i="11"/>
  <c r="Z597" i="11"/>
  <c r="Y597" i="11"/>
  <c r="Y92" i="11"/>
  <c r="Z92" i="11"/>
  <c r="Z109" i="11"/>
  <c r="Y109" i="11"/>
  <c r="Z220" i="11"/>
  <c r="Y220" i="11"/>
  <c r="Z61" i="11"/>
  <c r="Y61" i="11"/>
  <c r="Z572" i="11"/>
  <c r="Y572" i="11"/>
  <c r="Y167" i="11"/>
  <c r="Z167" i="11"/>
  <c r="Y52" i="11"/>
  <c r="Z52" i="11"/>
  <c r="Y134" i="11"/>
  <c r="Z134" i="11"/>
  <c r="Y391" i="11"/>
  <c r="Z391" i="11"/>
  <c r="Y88" i="11"/>
  <c r="Z88" i="11"/>
  <c r="Y555" i="11"/>
  <c r="Z555" i="11"/>
  <c r="Z622" i="11"/>
  <c r="Y622" i="11"/>
  <c r="Z89" i="11"/>
  <c r="Y89" i="11"/>
  <c r="Z300" i="11"/>
  <c r="Y300" i="11"/>
  <c r="Y576" i="11"/>
  <c r="Z576" i="11"/>
  <c r="Z352" i="11"/>
  <c r="Y352" i="11"/>
  <c r="Y211" i="11"/>
  <c r="Z211" i="11"/>
  <c r="Y361" i="11"/>
  <c r="Z361" i="11"/>
  <c r="Z262" i="11"/>
  <c r="Y262" i="11"/>
  <c r="Z439" i="11"/>
  <c r="Y439" i="11"/>
  <c r="Y249" i="11"/>
  <c r="Z249" i="11"/>
  <c r="Z16" i="11"/>
  <c r="Y16" i="11"/>
  <c r="Y356" i="11"/>
  <c r="Z356" i="11"/>
  <c r="Z20" i="11"/>
  <c r="Y20" i="11"/>
  <c r="Z207" i="11"/>
  <c r="Y207" i="11"/>
  <c r="Z115" i="11"/>
  <c r="Y115" i="11"/>
  <c r="Y34" i="11"/>
  <c r="Z34" i="11"/>
  <c r="Z165" i="11"/>
  <c r="Y165" i="11"/>
  <c r="Z370" i="11"/>
  <c r="Y370" i="11"/>
  <c r="Y501" i="11"/>
  <c r="Z501" i="11"/>
  <c r="Y266" i="11"/>
  <c r="Z266" i="11"/>
  <c r="Z180" i="11"/>
  <c r="Y180" i="11"/>
  <c r="Z523" i="11"/>
  <c r="Y523" i="11"/>
  <c r="Z604" i="11"/>
  <c r="Y604" i="11"/>
  <c r="Z22" i="11"/>
  <c r="Y22" i="11"/>
  <c r="Z414" i="11"/>
  <c r="Y414" i="11"/>
  <c r="Z515" i="11"/>
  <c r="Y515" i="11"/>
  <c r="Z564" i="11"/>
  <c r="Y564" i="11"/>
  <c r="Z594" i="11"/>
  <c r="Y594" i="11"/>
  <c r="Z541" i="11"/>
  <c r="Y541" i="11"/>
  <c r="Z247" i="11"/>
  <c r="Y247" i="11"/>
  <c r="Y485" i="11"/>
  <c r="Z485" i="11"/>
  <c r="Y149" i="11"/>
  <c r="Z149" i="11"/>
  <c r="Y540" i="11"/>
  <c r="Z540" i="11"/>
  <c r="Y185" i="11"/>
  <c r="Z185" i="11"/>
  <c r="Y599" i="11"/>
  <c r="Z599" i="11"/>
  <c r="Y81" i="11"/>
  <c r="Z81" i="11"/>
  <c r="Y544" i="11"/>
  <c r="Z544" i="11"/>
  <c r="Z131" i="11"/>
  <c r="Y131" i="11"/>
  <c r="Y340" i="11"/>
  <c r="Z340" i="11"/>
  <c r="Z574" i="11"/>
  <c r="Y574" i="11"/>
  <c r="Y264" i="11"/>
  <c r="Z264" i="11"/>
  <c r="Y388" i="11"/>
  <c r="Z388" i="11"/>
  <c r="Z192" i="11"/>
  <c r="Y192" i="11"/>
  <c r="Z438" i="11"/>
  <c r="Y438" i="11"/>
  <c r="Z3" i="11"/>
  <c r="Y3" i="11"/>
  <c r="Y384" i="11"/>
  <c r="Z384" i="11"/>
  <c r="Y304" i="11"/>
  <c r="Z304" i="11"/>
  <c r="Y9" i="11"/>
  <c r="Z9" i="11"/>
  <c r="Z253" i="11"/>
  <c r="Y253" i="11"/>
  <c r="Z217" i="11"/>
  <c r="Y217" i="11"/>
  <c r="Y382" i="11"/>
  <c r="Z382" i="11"/>
  <c r="Z164" i="11"/>
  <c r="Y164" i="11"/>
  <c r="Y319" i="11"/>
  <c r="Z319" i="11"/>
  <c r="Z367" i="11"/>
  <c r="Y367" i="11"/>
  <c r="Z548" i="11"/>
  <c r="Y548" i="11"/>
  <c r="Z595" i="11"/>
  <c r="Y595" i="11"/>
  <c r="Z182" i="11"/>
  <c r="Y182" i="11"/>
  <c r="Y542" i="11"/>
  <c r="Z542" i="11"/>
  <c r="Z360" i="11"/>
  <c r="Y360" i="11"/>
  <c r="Y565" i="11"/>
  <c r="Z565" i="11"/>
  <c r="Z500" i="11"/>
  <c r="Y500" i="11"/>
  <c r="Y342" i="11"/>
  <c r="Z342" i="11"/>
  <c r="Z480" i="11"/>
  <c r="Y480" i="11"/>
  <c r="Z424" i="11"/>
  <c r="Y424" i="11"/>
  <c r="Y223" i="11"/>
  <c r="Z223" i="11"/>
  <c r="Y30" i="11"/>
  <c r="Z30" i="11"/>
  <c r="Y86" i="11"/>
  <c r="Z86" i="11"/>
  <c r="Z273" i="11"/>
  <c r="Y273" i="11"/>
  <c r="Z378" i="11"/>
  <c r="Y378" i="11"/>
  <c r="Z580" i="11"/>
  <c r="Y580" i="11"/>
  <c r="Z242" i="11"/>
  <c r="Y242" i="11"/>
  <c r="Z27" i="11"/>
  <c r="Y27" i="11"/>
  <c r="Z146" i="11"/>
  <c r="Y146" i="11"/>
  <c r="Z499" i="11"/>
  <c r="Y499" i="11"/>
  <c r="Z559" i="11"/>
  <c r="Y559" i="11"/>
  <c r="Z516" i="11"/>
  <c r="Y516" i="11"/>
  <c r="Y238" i="11"/>
  <c r="Z238" i="11"/>
  <c r="Z58" i="11"/>
  <c r="Y58" i="11"/>
  <c r="Y547" i="11"/>
  <c r="Z547" i="11"/>
  <c r="Y627" i="11"/>
  <c r="Z627" i="11"/>
  <c r="Y96" i="11"/>
  <c r="Z96" i="11"/>
  <c r="Y42" i="11"/>
  <c r="Z42" i="11"/>
  <c r="Y645" i="11"/>
  <c r="Z645" i="11"/>
  <c r="AC529" i="5"/>
  <c r="AC517" i="5"/>
  <c r="AC84" i="5"/>
  <c r="AC8" i="5"/>
  <c r="AC34" i="5"/>
  <c r="AC313" i="5"/>
  <c r="AC253" i="5"/>
  <c r="AC468" i="5"/>
  <c r="AC385" i="5"/>
  <c r="AC170" i="5"/>
  <c r="AC124" i="5"/>
  <c r="AC492" i="5"/>
  <c r="AC39" i="5"/>
  <c r="AC484" i="5"/>
  <c r="AC429" i="5"/>
  <c r="AC466" i="5"/>
  <c r="AC171" i="5"/>
  <c r="AC126" i="5"/>
  <c r="AC138" i="5"/>
  <c r="AC563" i="5"/>
  <c r="AC111" i="5"/>
  <c r="AC567" i="5"/>
  <c r="AC157" i="5"/>
  <c r="AC117" i="5"/>
  <c r="AC530" i="5"/>
  <c r="AC636" i="5"/>
  <c r="AC629" i="5"/>
  <c r="AC252" i="5"/>
  <c r="AC561" i="5"/>
  <c r="AC161" i="5"/>
  <c r="AC188" i="5"/>
  <c r="AC521" i="5"/>
  <c r="AC458" i="5"/>
  <c r="AC104" i="5"/>
  <c r="AC556" i="5"/>
  <c r="AC201" i="5"/>
  <c r="AC620" i="5"/>
  <c r="AC360" i="5"/>
  <c r="AC456" i="5"/>
  <c r="AC465" i="5"/>
  <c r="AC569" i="5"/>
  <c r="AC200" i="5"/>
  <c r="AC239" i="5"/>
  <c r="AC135" i="5"/>
  <c r="AC83" i="5"/>
  <c r="AC280" i="5"/>
  <c r="AC123" i="5"/>
  <c r="AC513" i="5"/>
  <c r="AC506" i="5"/>
  <c r="AC493" i="5"/>
  <c r="AC341" i="5"/>
  <c r="AC262" i="5"/>
  <c r="AC550" i="5"/>
  <c r="AC398" i="5"/>
  <c r="AC342" i="5"/>
  <c r="AC191" i="5"/>
  <c r="AC549" i="5"/>
  <c r="AC190" i="5"/>
  <c r="AC96" i="5"/>
  <c r="AC276" i="5"/>
  <c r="AC573" i="5"/>
  <c r="AC641" i="5"/>
  <c r="AC643" i="5"/>
  <c r="AC380" i="5"/>
  <c r="AC292" i="5"/>
  <c r="AC308" i="5"/>
  <c r="AC505" i="5"/>
  <c r="AC509" i="5"/>
  <c r="AC476" i="5"/>
  <c r="AC523" i="5"/>
  <c r="AC463" i="5"/>
  <c r="AC254" i="5"/>
  <c r="AC56" i="5"/>
  <c r="AC621" i="5"/>
  <c r="AC402" i="5"/>
  <c r="AC334" i="5"/>
  <c r="AC258" i="5"/>
  <c r="AC179" i="5"/>
  <c r="AC327" i="5"/>
  <c r="AC425" i="5"/>
  <c r="AC477" i="5"/>
  <c r="AC255" i="5"/>
  <c r="AC151" i="5"/>
  <c r="AC639" i="5"/>
  <c r="AC588" i="5"/>
  <c r="AC450" i="5"/>
  <c r="AC570" i="5"/>
  <c r="AC186" i="5"/>
  <c r="AC410" i="5"/>
  <c r="AC106" i="5"/>
  <c r="AC544" i="5"/>
  <c r="AC622" i="5"/>
  <c r="AC298" i="5"/>
  <c r="AC320" i="5"/>
  <c r="AC10" i="5"/>
  <c r="AC285" i="5"/>
  <c r="AC640" i="5"/>
  <c r="AC609" i="5"/>
  <c r="AC148" i="5"/>
  <c r="AC383" i="5"/>
  <c r="AC154" i="5"/>
  <c r="AC392" i="5"/>
  <c r="AC300" i="5"/>
  <c r="AC413" i="5"/>
  <c r="AC497" i="5"/>
  <c r="AC33" i="5"/>
  <c r="AC114" i="5"/>
  <c r="AC508" i="5"/>
  <c r="AC81" i="5"/>
  <c r="AC340" i="5"/>
  <c r="AC23" i="5"/>
  <c r="AC166" i="5"/>
  <c r="AC55" i="5"/>
  <c r="AC146" i="5"/>
  <c r="AC54" i="5"/>
  <c r="AC189" i="5"/>
  <c r="AC551" i="5"/>
  <c r="AC75" i="5"/>
  <c r="AC426" i="5"/>
  <c r="AC35" i="5"/>
  <c r="AC257" i="5"/>
  <c r="AC228" i="5"/>
  <c r="AC541" i="5"/>
  <c r="AC303" i="5"/>
  <c r="AC651" i="5"/>
  <c r="AC630" i="5"/>
  <c r="AC288" i="5"/>
  <c r="AC568" i="5"/>
  <c r="AC598" i="5"/>
  <c r="AC469" i="5"/>
  <c r="AC548" i="5"/>
  <c r="AC422" i="5"/>
  <c r="AC185" i="5"/>
  <c r="AC379" i="5"/>
  <c r="AC105" i="5"/>
  <c r="AC489" i="5"/>
  <c r="AC273" i="5"/>
  <c r="AC564" i="5"/>
  <c r="AC472" i="5"/>
  <c r="AC424" i="5"/>
  <c r="AC275" i="5"/>
  <c r="AC311" i="5"/>
  <c r="AC137" i="5"/>
  <c r="AC240" i="5"/>
  <c r="AC43" i="5"/>
  <c r="AC310" i="5"/>
  <c r="AC627" i="5"/>
  <c r="AC490" i="5"/>
  <c r="AC9" i="5"/>
  <c r="AC316" i="5"/>
  <c r="AC150" i="5"/>
  <c r="AC309" i="5"/>
  <c r="AC361" i="5"/>
  <c r="AC581" i="5"/>
  <c r="AC401" i="5"/>
  <c r="AC85" i="5"/>
  <c r="AC487" i="5"/>
  <c r="AC174" i="5"/>
  <c r="AC507" i="5"/>
  <c r="AC644" i="5"/>
  <c r="AC439" i="5"/>
  <c r="AC635" i="5"/>
  <c r="AC193" i="5"/>
  <c r="AC145" i="5"/>
  <c r="AC89" i="5"/>
  <c r="AC241" i="5"/>
  <c r="AC412" i="5"/>
  <c r="AC393" i="5"/>
  <c r="AC555" i="5"/>
  <c r="AC318" i="5"/>
  <c r="AC121" i="5"/>
  <c r="AC486" i="5"/>
  <c r="AC306" i="5"/>
  <c r="AC531" i="5"/>
  <c r="AC45" i="5"/>
  <c r="AC122" i="5"/>
  <c r="AC19" i="5"/>
  <c r="AC143" i="5"/>
  <c r="AC141" i="5"/>
  <c r="AC384" i="5"/>
  <c r="AC553" i="5"/>
  <c r="AC411" i="5"/>
  <c r="AC94" i="5"/>
  <c r="AC478" i="5"/>
  <c r="AC558" i="5"/>
  <c r="AC248" i="5"/>
  <c r="AC247" i="5"/>
  <c r="AC607" i="5"/>
  <c r="AC443" i="5"/>
  <c r="AC554" i="5"/>
  <c r="AC21" i="5"/>
  <c r="AC611" i="5"/>
  <c r="AC498" i="5"/>
  <c r="AC312" i="5"/>
  <c r="AC368" i="5"/>
  <c r="AC41" i="5"/>
  <c r="AC574" i="5"/>
  <c r="AC27" i="5"/>
  <c r="AC290" i="5"/>
  <c r="AC244" i="5"/>
  <c r="AC289" i="5"/>
  <c r="AC107" i="5"/>
  <c r="AC44" i="5"/>
  <c r="AC624" i="5"/>
  <c r="AC485" i="5"/>
  <c r="AC180" i="5"/>
  <c r="AC387" i="5"/>
  <c r="AC510" i="5"/>
  <c r="AC430" i="5"/>
  <c r="AC40" i="5"/>
  <c r="AC516" i="5"/>
  <c r="AC464" i="5"/>
  <c r="AC628" i="5"/>
  <c r="AC473" i="5"/>
  <c r="AC16" i="5"/>
  <c r="AC47" i="5"/>
  <c r="AC587" i="5"/>
  <c r="AC377" i="5"/>
  <c r="AC543" i="5"/>
  <c r="AC14" i="5"/>
  <c r="AC348" i="5"/>
  <c r="AC15" i="5"/>
  <c r="AC99" i="5"/>
  <c r="AC204" i="5"/>
  <c r="AC291" i="5"/>
  <c r="AC79" i="5"/>
  <c r="AC440" i="5"/>
  <c r="AC500" i="5"/>
  <c r="AC20" i="5"/>
  <c r="AC519" i="5"/>
  <c r="AC231" i="5"/>
  <c r="AC560" i="5"/>
  <c r="AC625" i="5"/>
  <c r="AC144" i="5"/>
  <c r="AC183" i="5"/>
  <c r="AC325" i="5"/>
  <c r="AC206" i="5"/>
  <c r="AC277" i="5"/>
  <c r="AC475" i="5"/>
  <c r="AC566" i="5"/>
  <c r="AC594" i="5"/>
  <c r="AC406" i="5"/>
  <c r="AC58" i="5"/>
  <c r="AC284" i="5"/>
  <c r="AC417" i="5"/>
  <c r="AC453" i="5"/>
  <c r="AC592" i="5"/>
  <c r="AC418" i="5"/>
  <c r="AC237" i="5"/>
  <c r="AC396" i="5"/>
  <c r="AC230" i="5"/>
  <c r="AC595" i="5"/>
  <c r="AC435" i="5"/>
  <c r="AC71" i="5"/>
  <c r="AC261" i="5"/>
  <c r="AC616" i="5"/>
  <c r="AC95" i="5"/>
  <c r="AC181" i="5"/>
  <c r="AC382" i="5"/>
  <c r="AC520" i="5"/>
  <c r="AC187" i="5"/>
  <c r="AC648" i="5"/>
  <c r="AC631" i="5"/>
  <c r="AC589" i="5"/>
  <c r="AC575" i="5"/>
  <c r="AC494" i="5"/>
  <c r="AC149" i="5"/>
  <c r="AC177" i="5"/>
  <c r="AC274" i="5"/>
  <c r="AC245" i="5"/>
  <c r="AC532" i="5"/>
  <c r="AC63" i="5"/>
  <c r="AC455" i="5"/>
  <c r="AC156" i="5"/>
  <c r="AC11" i="5"/>
  <c r="AC449" i="5"/>
  <c r="AC153" i="5"/>
  <c r="AC328" i="5"/>
  <c r="AC296" i="5"/>
  <c r="AC545" i="5"/>
  <c r="AC59" i="5"/>
  <c r="AC113" i="5"/>
  <c r="AC178" i="5"/>
  <c r="AC416" i="5"/>
  <c r="AC65" i="5"/>
  <c r="AC5" i="5"/>
  <c r="AC419" i="5"/>
  <c r="AC287" i="5"/>
  <c r="AC336" i="5"/>
  <c r="AC196" i="5"/>
  <c r="AC642" i="5"/>
  <c r="AC100" i="5"/>
  <c r="AC60" i="5"/>
  <c r="AC162" i="5"/>
  <c r="AC169" i="5"/>
  <c r="AC496" i="5"/>
  <c r="AC265" i="5"/>
  <c r="AC359" i="5"/>
  <c r="AC394" i="5"/>
  <c r="AC77" i="5"/>
  <c r="AC540" i="5"/>
  <c r="AC235" i="5"/>
  <c r="AC638" i="5"/>
  <c r="AC350" i="5"/>
  <c r="AC38" i="5"/>
  <c r="AC415" i="5"/>
  <c r="AC323" i="5"/>
  <c r="AC354" i="5"/>
  <c r="AC637" i="5"/>
  <c r="AC444" i="5"/>
  <c r="AC87" i="5"/>
  <c r="AC249" i="5"/>
  <c r="AC376" i="5"/>
  <c r="AC129" i="5"/>
  <c r="AC102" i="5"/>
  <c r="AC130" i="5"/>
  <c r="AC437" i="5"/>
  <c r="AC32" i="5"/>
  <c r="AC67" i="5"/>
  <c r="AC215" i="5"/>
  <c r="AC297" i="5"/>
  <c r="AC511" i="5"/>
  <c r="AC538" i="5"/>
  <c r="AC614" i="5"/>
  <c r="AC243" i="5"/>
  <c r="AC491" i="5"/>
  <c r="AC583" i="5"/>
  <c r="AC326" i="5"/>
  <c r="AC88" i="5"/>
  <c r="AC502" i="5"/>
  <c r="AC366" i="5"/>
  <c r="AC482" i="5"/>
  <c r="AC314" i="5"/>
  <c r="AC391" i="5"/>
  <c r="AC457" i="5"/>
  <c r="AC184" i="5"/>
  <c r="AC365" i="5"/>
  <c r="AC197" i="5"/>
  <c r="AC168" i="5"/>
  <c r="AC367" i="5"/>
  <c r="AC649" i="5"/>
  <c r="AC632" i="5"/>
  <c r="AC74" i="5"/>
  <c r="AC536" i="5"/>
  <c r="AC613" i="5"/>
  <c r="AC389" i="5"/>
  <c r="AC552" i="5"/>
  <c r="AC600" i="5"/>
  <c r="AC535" i="5"/>
  <c r="AC433" i="5"/>
  <c r="AC356" i="5"/>
  <c r="AC597" i="5"/>
  <c r="AC373" i="5"/>
  <c r="AC214" i="5"/>
  <c r="AC209" i="5"/>
  <c r="AC414" i="5"/>
  <c r="AC381" i="5"/>
  <c r="AC646" i="5"/>
  <c r="AC217" i="5"/>
  <c r="AC461" i="5"/>
  <c r="AC246" i="5"/>
  <c r="AC92" i="5"/>
  <c r="AC434" i="5"/>
  <c r="AC36" i="5"/>
  <c r="AC539" i="5"/>
  <c r="AC534" i="5"/>
  <c r="AC4" i="5"/>
  <c r="AC232" i="5"/>
  <c r="AC593" i="5"/>
  <c r="AC324" i="5"/>
  <c r="AC78" i="5"/>
  <c r="AC395" i="5"/>
  <c r="AC495" i="5"/>
  <c r="AC358" i="5"/>
  <c r="AC546" i="5"/>
  <c r="AC22" i="5"/>
  <c r="AC73" i="5"/>
  <c r="AC229" i="5"/>
  <c r="AC221" i="5"/>
  <c r="AC220" i="5"/>
  <c r="AC577" i="5"/>
  <c r="AC441" i="5"/>
  <c r="AC208" i="5"/>
  <c r="AC596" i="5"/>
  <c r="AC234" i="5"/>
  <c r="AC176" i="5"/>
  <c r="AC409" i="5"/>
  <c r="AC182" i="5"/>
  <c r="AC304" i="5"/>
  <c r="AC68" i="5"/>
  <c r="AC26" i="5"/>
  <c r="AC24" i="5"/>
  <c r="AC317" i="5"/>
  <c r="AC62" i="5"/>
  <c r="AC279" i="5"/>
  <c r="AC353" i="5"/>
  <c r="AC61" i="5"/>
  <c r="AC397" i="5"/>
  <c r="AC470" i="5"/>
  <c r="AC388" i="5"/>
  <c r="AC483" i="5"/>
  <c r="AC619" i="5"/>
  <c r="AC503" i="5"/>
  <c r="AC72" i="5"/>
  <c r="AC263" i="5"/>
  <c r="AC352" i="5"/>
  <c r="AC591" i="5"/>
  <c r="AC115" i="5"/>
  <c r="AC599" i="5"/>
  <c r="AC375" i="5"/>
  <c r="AC301" i="5"/>
  <c r="AC559" i="5"/>
  <c r="AC198" i="5"/>
  <c r="AC427" i="5"/>
  <c r="AC321" i="5"/>
  <c r="AC2" i="5"/>
  <c r="AC31" i="5"/>
  <c r="AC30" i="5"/>
  <c r="AC518" i="5"/>
  <c r="AC76" i="5"/>
  <c r="AC330" i="5"/>
  <c r="AC604" i="5"/>
  <c r="AC471" i="5"/>
  <c r="AC53" i="5"/>
  <c r="AC167" i="5"/>
  <c r="AC264" i="5"/>
  <c r="AC64" i="5"/>
  <c r="AC25" i="5"/>
  <c r="AC362" i="5"/>
  <c r="AC216" i="5"/>
  <c r="AC337" i="5"/>
  <c r="AC225" i="5"/>
  <c r="AC69" i="5"/>
  <c r="AC343" i="5"/>
  <c r="AC335" i="5"/>
  <c r="AC7" i="5"/>
  <c r="AC386" i="5"/>
  <c r="AC364" i="5"/>
  <c r="AC260" i="5"/>
  <c r="AC370" i="5"/>
  <c r="AC268" i="5"/>
  <c r="AC584" i="5"/>
  <c r="AC338" i="5"/>
  <c r="AC526" i="5"/>
  <c r="AC438" i="5"/>
  <c r="AC349" i="5"/>
  <c r="AC267" i="5"/>
  <c r="AC499" i="5"/>
  <c r="AC400" i="5"/>
  <c r="AC175" i="5"/>
  <c r="AC612" i="5"/>
  <c r="AC357" i="5"/>
  <c r="AC527" i="5"/>
  <c r="AC371" i="5"/>
  <c r="AC282" i="5"/>
  <c r="AC331" i="5"/>
  <c r="AC281" i="5"/>
  <c r="AC224" i="5"/>
  <c r="AC269" i="5"/>
  <c r="AC222" i="5"/>
  <c r="AC446" i="5"/>
  <c r="AC57" i="5"/>
  <c r="AC286" i="5"/>
  <c r="AC266" i="5"/>
  <c r="AC270" i="5"/>
  <c r="AC173" i="5"/>
  <c r="AC29" i="5"/>
  <c r="AC447" i="5"/>
  <c r="AC407" i="5"/>
  <c r="AC259" i="5"/>
  <c r="AC579" i="5"/>
  <c r="AC118" i="5"/>
  <c r="AC212" i="5"/>
  <c r="AC374" i="5"/>
  <c r="AC372" i="5"/>
  <c r="AC158" i="5"/>
  <c r="AC488" i="5"/>
  <c r="AC80" i="5"/>
  <c r="AC615" i="5"/>
  <c r="AC346" i="5"/>
  <c r="AC347" i="5"/>
  <c r="AC223" i="5"/>
  <c r="AC512" i="5"/>
  <c r="AC199" i="5"/>
  <c r="AC432" i="5"/>
  <c r="AC86" i="5"/>
  <c r="AC610" i="5"/>
  <c r="AC525" i="5"/>
  <c r="AC91" i="5"/>
  <c r="AC557" i="5"/>
  <c r="AC528" i="5"/>
  <c r="AC515" i="5"/>
  <c r="AC110" i="5"/>
  <c r="AC390" i="5"/>
  <c r="AC211" i="5"/>
  <c r="AC147" i="5"/>
  <c r="AC52" i="5"/>
  <c r="AC164" i="5"/>
  <c r="AC66" i="5"/>
  <c r="AC139" i="5"/>
  <c r="AC18" i="5"/>
  <c r="AC226" i="5"/>
  <c r="AC6" i="5"/>
  <c r="AC90" i="5"/>
  <c r="AC233" i="5"/>
  <c r="AC227" i="5"/>
  <c r="AC565" i="5"/>
  <c r="AC576" i="5"/>
  <c r="AC127" i="5"/>
  <c r="AC116" i="5"/>
  <c r="AC142" i="5"/>
  <c r="AC459" i="5"/>
  <c r="AC467" i="5"/>
  <c r="AC134" i="5"/>
  <c r="AC51" i="5"/>
  <c r="AC192" i="5"/>
  <c r="AC522" i="5"/>
  <c r="AC302" i="5"/>
  <c r="AC272" i="5"/>
  <c r="AC120" i="5"/>
  <c r="AC319" i="5"/>
  <c r="AC159" i="5"/>
  <c r="AC571" i="5"/>
  <c r="AC344" i="5"/>
  <c r="AC363" i="5"/>
  <c r="AC136" i="5"/>
  <c r="AC50" i="5"/>
  <c r="AC332" i="5"/>
  <c r="AC251" i="5"/>
  <c r="AC355" i="5"/>
  <c r="AC442" i="5"/>
  <c r="AC103" i="5"/>
  <c r="AC423" i="5"/>
  <c r="AC37" i="5"/>
  <c r="AC582" i="5"/>
  <c r="AC617" i="5"/>
  <c r="AC647" i="5"/>
  <c r="AC480" i="5"/>
  <c r="AC501" i="5"/>
  <c r="AC17" i="5"/>
  <c r="AC132" i="5"/>
  <c r="AC218" i="5"/>
  <c r="AC256" i="5"/>
  <c r="AC48" i="5"/>
  <c r="AC205" i="5"/>
  <c r="AC250" i="5"/>
  <c r="AC420" i="5"/>
  <c r="AC585" i="5"/>
  <c r="AC586" i="5"/>
  <c r="AC49" i="5"/>
  <c r="AC213" i="5"/>
  <c r="AC408" i="5"/>
  <c r="AC13" i="5"/>
  <c r="AC28" i="5"/>
  <c r="AC451" i="5"/>
  <c r="AC404" i="5"/>
  <c r="AC109" i="5"/>
  <c r="AC329" i="5"/>
  <c r="AC119" i="5"/>
  <c r="AC572" i="5"/>
  <c r="AC305" i="5"/>
  <c r="AC445" i="5"/>
  <c r="AC128" i="5"/>
  <c r="AC504" i="5"/>
  <c r="AC537" i="5"/>
  <c r="AC351" i="5"/>
  <c r="AC108" i="5"/>
  <c r="AC580" i="5"/>
  <c r="AC421" i="5"/>
  <c r="AC12" i="5"/>
  <c r="AC633" i="5"/>
  <c r="AC606" i="5"/>
  <c r="AC131" i="5"/>
  <c r="AC405" i="5"/>
  <c r="AC608" i="5"/>
  <c r="AC294" i="5"/>
  <c r="AC369" i="5"/>
  <c r="AC454" i="5"/>
  <c r="AC403" i="5"/>
  <c r="AC547" i="5"/>
  <c r="AC98" i="5"/>
  <c r="AC42" i="5"/>
  <c r="AC605" i="5"/>
  <c r="AC195" i="5"/>
  <c r="AC601" i="5"/>
  <c r="AC462" i="5"/>
  <c r="AC238" i="5"/>
  <c r="AC322" i="5"/>
  <c r="AC163" i="5"/>
  <c r="AC428" i="5"/>
  <c r="AC93" i="5"/>
  <c r="AC299" i="5"/>
  <c r="AC283" i="5"/>
  <c r="AC436" i="5"/>
  <c r="AC333" i="5"/>
  <c r="AC70" i="5"/>
  <c r="AC112" i="5"/>
  <c r="AC524" i="5"/>
  <c r="AC271" i="5"/>
  <c r="AC626" i="5"/>
  <c r="AC345" i="5"/>
  <c r="AC307" i="5"/>
  <c r="AC242" i="5"/>
  <c r="AC152" i="5"/>
  <c r="AC645" i="5"/>
  <c r="AC618" i="5"/>
  <c r="AC172" i="5"/>
  <c r="AC339" i="5"/>
  <c r="AC194" i="5"/>
  <c r="AC634" i="5"/>
  <c r="AC623" i="5"/>
  <c r="AC125" i="5"/>
  <c r="AC165" i="5"/>
  <c r="AC101" i="5"/>
  <c r="AC3" i="5"/>
  <c r="AC295" i="5"/>
  <c r="AC133" i="5"/>
  <c r="AC602" i="5"/>
  <c r="AC562" i="5"/>
  <c r="AC533" i="5"/>
  <c r="AC448" i="5"/>
  <c r="AC650" i="5"/>
  <c r="AC219" i="5"/>
  <c r="AC378" i="5"/>
  <c r="AC207" i="5"/>
  <c r="AC431" i="5"/>
  <c r="AC202" i="5"/>
  <c r="AC474" i="5"/>
  <c r="AC479" i="5"/>
  <c r="AC210" i="5"/>
  <c r="AC278" i="5"/>
  <c r="AC155" i="5"/>
  <c r="AC590" i="5"/>
  <c r="AC481" i="5"/>
  <c r="AC236" i="5"/>
  <c r="AC460" i="5"/>
  <c r="AC315" i="5"/>
  <c r="AC160" i="5"/>
  <c r="AC452" i="5"/>
  <c r="AC514" i="5"/>
  <c r="AC293" i="5"/>
  <c r="AC578" i="5"/>
  <c r="AC82" i="5"/>
  <c r="AC140" i="5"/>
  <c r="AC97" i="5"/>
  <c r="AC542" i="5"/>
  <c r="AC399" i="5"/>
  <c r="AC203" i="5"/>
  <c r="AC603" i="5"/>
  <c r="AC46" i="5"/>
  <c r="AB252" i="5"/>
  <c r="AB561" i="5"/>
  <c r="AB161" i="5"/>
  <c r="AB188" i="5"/>
  <c r="AB521" i="5"/>
  <c r="AB458" i="5"/>
  <c r="AB104" i="5"/>
  <c r="AB556" i="5"/>
  <c r="AB201" i="5"/>
  <c r="AB620" i="5"/>
  <c r="AB360" i="5"/>
  <c r="AB456" i="5"/>
  <c r="AB465" i="5"/>
  <c r="AB569" i="5"/>
  <c r="AB200" i="5"/>
  <c r="AB239" i="5"/>
  <c r="AB135" i="5"/>
  <c r="AB83" i="5"/>
  <c r="AB280" i="5"/>
  <c r="AB123" i="5"/>
  <c r="AB513" i="5"/>
  <c r="AB506" i="5"/>
  <c r="AB493" i="5"/>
  <c r="AB341" i="5"/>
  <c r="AB262" i="5"/>
  <c r="AB550" i="5"/>
  <c r="AB398" i="5"/>
  <c r="AB342" i="5"/>
  <c r="AB191" i="5"/>
  <c r="AB549" i="5"/>
  <c r="AB190" i="5"/>
  <c r="AB96" i="5"/>
  <c r="AB276" i="5"/>
  <c r="AB573" i="5"/>
  <c r="AB641" i="5"/>
  <c r="AB643" i="5"/>
  <c r="AB380" i="5"/>
  <c r="AB292" i="5"/>
  <c r="AB308" i="5"/>
  <c r="AB505" i="5"/>
  <c r="AB509" i="5"/>
  <c r="AB476" i="5"/>
  <c r="AB523" i="5"/>
  <c r="AB463" i="5"/>
  <c r="AB254" i="5"/>
  <c r="AB56" i="5"/>
  <c r="AB621" i="5"/>
  <c r="AB402" i="5"/>
  <c r="AB334" i="5"/>
  <c r="AB258" i="5"/>
  <c r="AB179" i="5"/>
  <c r="AB327" i="5"/>
  <c r="AB425" i="5"/>
  <c r="AB477" i="5"/>
  <c r="AB255" i="5"/>
  <c r="AB151" i="5"/>
  <c r="AB639" i="5"/>
  <c r="AB588" i="5"/>
  <c r="AB450" i="5"/>
  <c r="AB570" i="5"/>
  <c r="AB186" i="5"/>
  <c r="AB410" i="5"/>
  <c r="AB106" i="5"/>
  <c r="AB544" i="5"/>
  <c r="AB622" i="5"/>
  <c r="AB298" i="5"/>
  <c r="AB320" i="5"/>
  <c r="AB10" i="5"/>
  <c r="AB285" i="5"/>
  <c r="AB640" i="5"/>
  <c r="AB609" i="5"/>
  <c r="AB148" i="5"/>
  <c r="AB383" i="5"/>
  <c r="AB154" i="5"/>
  <c r="AB392" i="5"/>
  <c r="AB300" i="5"/>
  <c r="AB413" i="5"/>
  <c r="AB497" i="5"/>
  <c r="AB33" i="5"/>
  <c r="AB114" i="5"/>
  <c r="AB508" i="5"/>
  <c r="AB81" i="5"/>
  <c r="AB340" i="5"/>
  <c r="AB23" i="5"/>
  <c r="AB166" i="5"/>
  <c r="AB55" i="5"/>
  <c r="AB146" i="5"/>
  <c r="AB54" i="5"/>
  <c r="AB189" i="5"/>
  <c r="AB551" i="5"/>
  <c r="AB75" i="5"/>
  <c r="AB426" i="5"/>
  <c r="AB35" i="5"/>
  <c r="AB257" i="5"/>
  <c r="AB228" i="5"/>
  <c r="AB541" i="5"/>
  <c r="AB303" i="5"/>
  <c r="AB651" i="5"/>
  <c r="AB630" i="5"/>
  <c r="AB288" i="5"/>
  <c r="AB568" i="5"/>
  <c r="AB598" i="5"/>
  <c r="AB469" i="5"/>
  <c r="AB548" i="5"/>
  <c r="AB422" i="5"/>
  <c r="AB185" i="5"/>
  <c r="AB379" i="5"/>
  <c r="AB105" i="5"/>
  <c r="AB489" i="5"/>
  <c r="AB273" i="5"/>
  <c r="AB564" i="5"/>
  <c r="AB472" i="5"/>
  <c r="AB424" i="5"/>
  <c r="AB275" i="5"/>
  <c r="AB311" i="5"/>
  <c r="AB137" i="5"/>
  <c r="AB240" i="5"/>
  <c r="AB43" i="5"/>
  <c r="AB310" i="5"/>
  <c r="AB627" i="5"/>
  <c r="AB490" i="5"/>
  <c r="AB9" i="5"/>
  <c r="AB316" i="5"/>
  <c r="AB150" i="5"/>
  <c r="AB309" i="5"/>
  <c r="AB361" i="5"/>
  <c r="AB581" i="5"/>
  <c r="AB401" i="5"/>
  <c r="AB85" i="5"/>
  <c r="AB487" i="5"/>
  <c r="AB174" i="5"/>
  <c r="AB507" i="5"/>
  <c r="AB644" i="5"/>
  <c r="AB439" i="5"/>
  <c r="AB635" i="5"/>
  <c r="AB193" i="5"/>
  <c r="AB145" i="5"/>
  <c r="AB89" i="5"/>
  <c r="AB241" i="5"/>
  <c r="AB412" i="5"/>
  <c r="AB393" i="5"/>
  <c r="AB555" i="5"/>
  <c r="AB318" i="5"/>
  <c r="AB121" i="5"/>
  <c r="AB486" i="5"/>
  <c r="AB306" i="5"/>
  <c r="AB531" i="5"/>
  <c r="AB45" i="5"/>
  <c r="AB122" i="5"/>
  <c r="AB19" i="5"/>
  <c r="AB143" i="5"/>
  <c r="AB141" i="5"/>
  <c r="AB384" i="5"/>
  <c r="AB553" i="5"/>
  <c r="AB411" i="5"/>
  <c r="AB94" i="5"/>
  <c r="AB478" i="5"/>
  <c r="AB558" i="5"/>
  <c r="AB248" i="5"/>
  <c r="AB247" i="5"/>
  <c r="AB607" i="5"/>
  <c r="AB443" i="5"/>
  <c r="AB554" i="5"/>
  <c r="AB21" i="5"/>
  <c r="AB611" i="5"/>
  <c r="AB498" i="5"/>
  <c r="AB312" i="5"/>
  <c r="AB368" i="5"/>
  <c r="AB41" i="5"/>
  <c r="AB574" i="5"/>
  <c r="AB27" i="5"/>
  <c r="AB290" i="5"/>
  <c r="AB244" i="5"/>
  <c r="AB289" i="5"/>
  <c r="AB107" i="5"/>
  <c r="AB44" i="5"/>
  <c r="AB624" i="5"/>
  <c r="AB485" i="5"/>
  <c r="AB180" i="5"/>
  <c r="AB387" i="5"/>
  <c r="AB510" i="5"/>
  <c r="AB430" i="5"/>
  <c r="AB40" i="5"/>
  <c r="AB516" i="5"/>
  <c r="AB464" i="5"/>
  <c r="AB628" i="5"/>
  <c r="AB473" i="5"/>
  <c r="AB16" i="5"/>
  <c r="AB47" i="5"/>
  <c r="AB587" i="5"/>
  <c r="AB377" i="5"/>
  <c r="AB543" i="5"/>
  <c r="AB14" i="5"/>
  <c r="AB348" i="5"/>
  <c r="AB15" i="5"/>
  <c r="AB99" i="5"/>
  <c r="AB204" i="5"/>
  <c r="AB291" i="5"/>
  <c r="AB79" i="5"/>
  <c r="AB440" i="5"/>
  <c r="AB500" i="5"/>
  <c r="AB20" i="5"/>
  <c r="AB519" i="5"/>
  <c r="AB231" i="5"/>
  <c r="AB560" i="5"/>
  <c r="AB625" i="5"/>
  <c r="AB144" i="5"/>
  <c r="AB183" i="5"/>
  <c r="AB325" i="5"/>
  <c r="AB206" i="5"/>
  <c r="AB277" i="5"/>
  <c r="AB475" i="5"/>
  <c r="AB566" i="5"/>
  <c r="AB594" i="5"/>
  <c r="AB406" i="5"/>
  <c r="AB58" i="5"/>
  <c r="AB284" i="5"/>
  <c r="AB417" i="5"/>
  <c r="AB453" i="5"/>
  <c r="AB592" i="5"/>
  <c r="AB418" i="5"/>
  <c r="AB237" i="5"/>
  <c r="AB396" i="5"/>
  <c r="AB230" i="5"/>
  <c r="AB595" i="5"/>
  <c r="AB435" i="5"/>
  <c r="AB71" i="5"/>
  <c r="AB261" i="5"/>
  <c r="AB616" i="5"/>
  <c r="AB95" i="5"/>
  <c r="AB181" i="5"/>
  <c r="AB382" i="5"/>
  <c r="AB520" i="5"/>
  <c r="AB187" i="5"/>
  <c r="AB648" i="5"/>
  <c r="AB631" i="5"/>
  <c r="AB589" i="5"/>
  <c r="AB575" i="5"/>
  <c r="AB494" i="5"/>
  <c r="AB149" i="5"/>
  <c r="AB177" i="5"/>
  <c r="AB274" i="5"/>
  <c r="AB245" i="5"/>
  <c r="AB532" i="5"/>
  <c r="AB63" i="5"/>
  <c r="AB455" i="5"/>
  <c r="AB156" i="5"/>
  <c r="AB11" i="5"/>
  <c r="AB449" i="5"/>
  <c r="AB153" i="5"/>
  <c r="AB328" i="5"/>
  <c r="AB296" i="5"/>
  <c r="AB545" i="5"/>
  <c r="AB59" i="5"/>
  <c r="AB113" i="5"/>
  <c r="AB178" i="5"/>
  <c r="AB416" i="5"/>
  <c r="AB65" i="5"/>
  <c r="AB5" i="5"/>
  <c r="AB419" i="5"/>
  <c r="AB287" i="5"/>
  <c r="AB336" i="5"/>
  <c r="AB196" i="5"/>
  <c r="AB642" i="5"/>
  <c r="AB100" i="5"/>
  <c r="AB60" i="5"/>
  <c r="AB162" i="5"/>
  <c r="AB169" i="5"/>
  <c r="AB496" i="5"/>
  <c r="AB265" i="5"/>
  <c r="AB359" i="5"/>
  <c r="AB394" i="5"/>
  <c r="AB77" i="5"/>
  <c r="AB540" i="5"/>
  <c r="AB235" i="5"/>
  <c r="AB638" i="5"/>
  <c r="AB350" i="5"/>
  <c r="AB38" i="5"/>
  <c r="AB415" i="5"/>
  <c r="AB323" i="5"/>
  <c r="AB354" i="5"/>
  <c r="AB637" i="5"/>
  <c r="AB444" i="5"/>
  <c r="AB87" i="5"/>
  <c r="AB249" i="5"/>
  <c r="AB376" i="5"/>
  <c r="AB129" i="5"/>
  <c r="AB102" i="5"/>
  <c r="AB130" i="5"/>
  <c r="AB437" i="5"/>
  <c r="AB32" i="5"/>
  <c r="AB67" i="5"/>
  <c r="AB215" i="5"/>
  <c r="AB297" i="5"/>
  <c r="AB511" i="5"/>
  <c r="AB538" i="5"/>
  <c r="AB614" i="5"/>
  <c r="AB243" i="5"/>
  <c r="AB491" i="5"/>
  <c r="AB583" i="5"/>
  <c r="AB326" i="5"/>
  <c r="AB88" i="5"/>
  <c r="AB502" i="5"/>
  <c r="AB366" i="5"/>
  <c r="AB482" i="5"/>
  <c r="AB314" i="5"/>
  <c r="AB391" i="5"/>
  <c r="AB457" i="5"/>
  <c r="AB184" i="5"/>
  <c r="AB365" i="5"/>
  <c r="AB197" i="5"/>
  <c r="AB168" i="5"/>
  <c r="AB367" i="5"/>
  <c r="AB649" i="5"/>
  <c r="AB632" i="5"/>
  <c r="AB74" i="5"/>
  <c r="AB536" i="5"/>
  <c r="AB613" i="5"/>
  <c r="AB389" i="5"/>
  <c r="AB552" i="5"/>
  <c r="AB600" i="5"/>
  <c r="AB535" i="5"/>
  <c r="AB433" i="5"/>
  <c r="AB356" i="5"/>
  <c r="AB597" i="5"/>
  <c r="AB373" i="5"/>
  <c r="AB214" i="5"/>
  <c r="AB209" i="5"/>
  <c r="AB414" i="5"/>
  <c r="AB381" i="5"/>
  <c r="AB646" i="5"/>
  <c r="AB217" i="5"/>
  <c r="AB461" i="5"/>
  <c r="AB246" i="5"/>
  <c r="AB92" i="5"/>
  <c r="AB434" i="5"/>
  <c r="AB36" i="5"/>
  <c r="AB539" i="5"/>
  <c r="AB534" i="5"/>
  <c r="AB4" i="5"/>
  <c r="AB232" i="5"/>
  <c r="AB593" i="5"/>
  <c r="AB324" i="5"/>
  <c r="AB78" i="5"/>
  <c r="AB395" i="5"/>
  <c r="AB495" i="5"/>
  <c r="AB358" i="5"/>
  <c r="AB546" i="5"/>
  <c r="AB22" i="5"/>
  <c r="AB73" i="5"/>
  <c r="AB229" i="5"/>
  <c r="AB221" i="5"/>
  <c r="AB220" i="5"/>
  <c r="AB577" i="5"/>
  <c r="AB441" i="5"/>
  <c r="AB208" i="5"/>
  <c r="AB596" i="5"/>
  <c r="AB234" i="5"/>
  <c r="AB176" i="5"/>
  <c r="AB409" i="5"/>
  <c r="AB182" i="5"/>
  <c r="AB304" i="5"/>
  <c r="AB68" i="5"/>
  <c r="AB26" i="5"/>
  <c r="AB24" i="5"/>
  <c r="AB317" i="5"/>
  <c r="AB62" i="5"/>
  <c r="AB279" i="5"/>
  <c r="AB353" i="5"/>
  <c r="AB61" i="5"/>
  <c r="AB397" i="5"/>
  <c r="AB470" i="5"/>
  <c r="AB388" i="5"/>
  <c r="AB483" i="5"/>
  <c r="AB619" i="5"/>
  <c r="AB503" i="5"/>
  <c r="AB72" i="5"/>
  <c r="AB263" i="5"/>
  <c r="AB352" i="5"/>
  <c r="AB591" i="5"/>
  <c r="AB115" i="5"/>
  <c r="AB599" i="5"/>
  <c r="AB375" i="5"/>
  <c r="AB301" i="5"/>
  <c r="AB559" i="5"/>
  <c r="AB198" i="5"/>
  <c r="AB427" i="5"/>
  <c r="AB321" i="5"/>
  <c r="AB2" i="5"/>
  <c r="AB31" i="5"/>
  <c r="AB30" i="5"/>
  <c r="AB518" i="5"/>
  <c r="AB76" i="5"/>
  <c r="AB330" i="5"/>
  <c r="AB604" i="5"/>
  <c r="AB471" i="5"/>
  <c r="AB53" i="5"/>
  <c r="AB167" i="5"/>
  <c r="AB264" i="5"/>
  <c r="AB64" i="5"/>
  <c r="AB25" i="5"/>
  <c r="AB362" i="5"/>
  <c r="AB216" i="5"/>
  <c r="AB337" i="5"/>
  <c r="AB225" i="5"/>
  <c r="AB69" i="5"/>
  <c r="AB343" i="5"/>
  <c r="AB335" i="5"/>
  <c r="AB7" i="5"/>
  <c r="AB386" i="5"/>
  <c r="AB364" i="5"/>
  <c r="AB260" i="5"/>
  <c r="AB370" i="5"/>
  <c r="AB268" i="5"/>
  <c r="AB584" i="5"/>
  <c r="AB338" i="5"/>
  <c r="AB526" i="5"/>
  <c r="AB438" i="5"/>
  <c r="AB349" i="5"/>
  <c r="AB267" i="5"/>
  <c r="AB499" i="5"/>
  <c r="AB400" i="5"/>
  <c r="AB175" i="5"/>
  <c r="AB612" i="5"/>
  <c r="AB357" i="5"/>
  <c r="AB527" i="5"/>
  <c r="AB371" i="5"/>
  <c r="AB282" i="5"/>
  <c r="AB331" i="5"/>
  <c r="AB281" i="5"/>
  <c r="AB224" i="5"/>
  <c r="AB269" i="5"/>
  <c r="AB222" i="5"/>
  <c r="AB446" i="5"/>
  <c r="AB57" i="5"/>
  <c r="AB286" i="5"/>
  <c r="AB266" i="5"/>
  <c r="AB270" i="5"/>
  <c r="AB173" i="5"/>
  <c r="AB29" i="5"/>
  <c r="AB447" i="5"/>
  <c r="AB407" i="5"/>
  <c r="AB259" i="5"/>
  <c r="AB579" i="5"/>
  <c r="AB118" i="5"/>
  <c r="AB212" i="5"/>
  <c r="AB374" i="5"/>
  <c r="AB372" i="5"/>
  <c r="AB158" i="5"/>
  <c r="AB488" i="5"/>
  <c r="AB80" i="5"/>
  <c r="AB615" i="5"/>
  <c r="AB346" i="5"/>
  <c r="AB347" i="5"/>
  <c r="AB223" i="5"/>
  <c r="AB512" i="5"/>
  <c r="AB199" i="5"/>
  <c r="AB432" i="5"/>
  <c r="AB86" i="5"/>
  <c r="AB610" i="5"/>
  <c r="AB525" i="5"/>
  <c r="AB91" i="5"/>
  <c r="AB557" i="5"/>
  <c r="AB528" i="5"/>
  <c r="AB515" i="5"/>
  <c r="AB110" i="5"/>
  <c r="AB390" i="5"/>
  <c r="AB211" i="5"/>
  <c r="AB147" i="5"/>
  <c r="AB52" i="5"/>
  <c r="AB164" i="5"/>
  <c r="AB66" i="5"/>
  <c r="AB139" i="5"/>
  <c r="AB18" i="5"/>
  <c r="AB226" i="5"/>
  <c r="AB6" i="5"/>
  <c r="AB90" i="5"/>
  <c r="AB233" i="5"/>
  <c r="AB227" i="5"/>
  <c r="AB565" i="5"/>
  <c r="AB576" i="5"/>
  <c r="AB127" i="5"/>
  <c r="AB116" i="5"/>
  <c r="AB142" i="5"/>
  <c r="AB459" i="5"/>
  <c r="AB467" i="5"/>
  <c r="AB134" i="5"/>
  <c r="AB51" i="5"/>
  <c r="AB192" i="5"/>
  <c r="AB522" i="5"/>
  <c r="AB302" i="5"/>
  <c r="AB272" i="5"/>
  <c r="AB120" i="5"/>
  <c r="AB319" i="5"/>
  <c r="AB159" i="5"/>
  <c r="AB571" i="5"/>
  <c r="AB344" i="5"/>
  <c r="AB363" i="5"/>
  <c r="AB136" i="5"/>
  <c r="AB50" i="5"/>
  <c r="AB332" i="5"/>
  <c r="AB251" i="5"/>
  <c r="AB355" i="5"/>
  <c r="AB442" i="5"/>
  <c r="AB103" i="5"/>
  <c r="AB423" i="5"/>
  <c r="AB37" i="5"/>
  <c r="AB582" i="5"/>
  <c r="AB617" i="5"/>
  <c r="AB647" i="5"/>
  <c r="AB480" i="5"/>
  <c r="AB501" i="5"/>
  <c r="AB17" i="5"/>
  <c r="AB132" i="5"/>
  <c r="AB218" i="5"/>
  <c r="AB256" i="5"/>
  <c r="AB48" i="5"/>
  <c r="AB205" i="5"/>
  <c r="AB250" i="5"/>
  <c r="AB420" i="5"/>
  <c r="AB585" i="5"/>
  <c r="AB586" i="5"/>
  <c r="AB49" i="5"/>
  <c r="AB213" i="5"/>
  <c r="AB408" i="5"/>
  <c r="AB13" i="5"/>
  <c r="AB28" i="5"/>
  <c r="AB451" i="5"/>
  <c r="AB404" i="5"/>
  <c r="AB109" i="5"/>
  <c r="AB629" i="5"/>
  <c r="AB119" i="5"/>
  <c r="AB572" i="5"/>
  <c r="AB305" i="5"/>
  <c r="AB445" i="5"/>
  <c r="AB128" i="5"/>
  <c r="AB504" i="5"/>
  <c r="AB537" i="5"/>
  <c r="AB351" i="5"/>
  <c r="AB108" i="5"/>
  <c r="AB580" i="5"/>
  <c r="AB421" i="5"/>
  <c r="AB12" i="5"/>
  <c r="AB633" i="5"/>
  <c r="AB606" i="5"/>
  <c r="AB131" i="5"/>
  <c r="AB405" i="5"/>
  <c r="AB608" i="5"/>
  <c r="AB294" i="5"/>
  <c r="AB369" i="5"/>
  <c r="AB454" i="5"/>
  <c r="AB403" i="5"/>
  <c r="AB547" i="5"/>
  <c r="AB98" i="5"/>
  <c r="AB42" i="5"/>
  <c r="AB605" i="5"/>
  <c r="AB195" i="5"/>
  <c r="AB601" i="5"/>
  <c r="AB462" i="5"/>
  <c r="AB238" i="5"/>
  <c r="AB322" i="5"/>
  <c r="AB163" i="5"/>
  <c r="AB428" i="5"/>
  <c r="AB93" i="5"/>
  <c r="AB299" i="5"/>
  <c r="AB283" i="5"/>
  <c r="AB436" i="5"/>
  <c r="AB333" i="5"/>
  <c r="AB70" i="5"/>
  <c r="AB112" i="5"/>
  <c r="AB524" i="5"/>
  <c r="AB271" i="5"/>
  <c r="AB626" i="5"/>
  <c r="AB345" i="5"/>
  <c r="AB307" i="5"/>
  <c r="AB242" i="5"/>
  <c r="AB152" i="5"/>
  <c r="AB645" i="5"/>
  <c r="AB618" i="5"/>
  <c r="AB172" i="5"/>
  <c r="AB339" i="5"/>
  <c r="AB194" i="5"/>
  <c r="AB634" i="5"/>
  <c r="AB623" i="5"/>
  <c r="AB125" i="5"/>
  <c r="AB165" i="5"/>
  <c r="AB101" i="5"/>
  <c r="AB295" i="5"/>
  <c r="AB133" i="5"/>
  <c r="AB602" i="5"/>
  <c r="AB562" i="5"/>
  <c r="AB533" i="5"/>
  <c r="AB448" i="5"/>
  <c r="AB650" i="5"/>
  <c r="AB219" i="5"/>
  <c r="AB378" i="5"/>
  <c r="AB207" i="5"/>
  <c r="AB431" i="5"/>
  <c r="AB202" i="5"/>
  <c r="AB474" i="5"/>
  <c r="AB479" i="5"/>
  <c r="AB210" i="5"/>
  <c r="AB278" i="5"/>
  <c r="AB155" i="5"/>
  <c r="AB590" i="5"/>
  <c r="AB481" i="5"/>
  <c r="AB236" i="5"/>
  <c r="AB460" i="5"/>
  <c r="AB315" i="5"/>
  <c r="AB160" i="5"/>
  <c r="AB452" i="5"/>
  <c r="AB514" i="5"/>
  <c r="AB293" i="5"/>
  <c r="AB578" i="5"/>
  <c r="AB82" i="5"/>
  <c r="AB140" i="5"/>
  <c r="AB97" i="5"/>
  <c r="AB542" i="5"/>
  <c r="AB399" i="5"/>
  <c r="AB203" i="5"/>
  <c r="AB329" i="5"/>
  <c r="AB529" i="5"/>
  <c r="AB517" i="5"/>
  <c r="AB84" i="5"/>
  <c r="AB8" i="5"/>
  <c r="AB34" i="5"/>
  <c r="AB313" i="5"/>
  <c r="AB253" i="5"/>
  <c r="AB468" i="5"/>
  <c r="AB385" i="5"/>
  <c r="AB170" i="5"/>
  <c r="AB124" i="5"/>
  <c r="AB492" i="5"/>
  <c r="AB39" i="5"/>
  <c r="AB484" i="5"/>
  <c r="AB429" i="5"/>
  <c r="AB466" i="5"/>
  <c r="AB171" i="5"/>
  <c r="AB126" i="5"/>
  <c r="AB138" i="5"/>
  <c r="AB563" i="5"/>
  <c r="AB111" i="5"/>
  <c r="AB567" i="5"/>
  <c r="AB157" i="5"/>
  <c r="AB117" i="5"/>
  <c r="AB530" i="5"/>
  <c r="AB636" i="5"/>
  <c r="AB603" i="5"/>
  <c r="AB46" i="5"/>
  <c r="AA520" i="5"/>
  <c r="AA528" i="5"/>
  <c r="AA532" i="5"/>
  <c r="AA560" i="5"/>
  <c r="AA572" i="5"/>
  <c r="AA576" i="5"/>
  <c r="AA592" i="5"/>
  <c r="AA608" i="5"/>
  <c r="AA616" i="5"/>
  <c r="AA648" i="5"/>
  <c r="AA504" i="5"/>
  <c r="AA436" i="5"/>
  <c r="AA440" i="5"/>
  <c r="AA196" i="5"/>
  <c r="AA219" i="5"/>
  <c r="AA231" i="5"/>
  <c r="AA108" i="5"/>
  <c r="AA112" i="5"/>
  <c r="AA70" i="5"/>
  <c r="AA52" i="5"/>
  <c r="AA60" i="5"/>
  <c r="AA17" i="5"/>
  <c r="AA12" i="5"/>
  <c r="AA479" i="5"/>
  <c r="AA210" i="5"/>
  <c r="AA278" i="5"/>
  <c r="AA155" i="5"/>
  <c r="AA590" i="5"/>
  <c r="AA235" i="5"/>
  <c r="AA638" i="5"/>
  <c r="AA350" i="5"/>
  <c r="AA451" i="5"/>
  <c r="AA38" i="5"/>
  <c r="AA415" i="5"/>
  <c r="AA323" i="5"/>
  <c r="AA481" i="5"/>
  <c r="AA236" i="5"/>
  <c r="AA354" i="5"/>
  <c r="AA637" i="5"/>
  <c r="AA127" i="5"/>
  <c r="AA444" i="5"/>
  <c r="AA460" i="5"/>
  <c r="AA87" i="5"/>
  <c r="AA249" i="5"/>
  <c r="AA315" i="5"/>
  <c r="AA376" i="5"/>
  <c r="AA129" i="5"/>
  <c r="AA102" i="5"/>
  <c r="AA130" i="5"/>
  <c r="AA256" i="5"/>
  <c r="AA116" i="5"/>
  <c r="AA160" i="5"/>
  <c r="AA452" i="5"/>
  <c r="AA514" i="5"/>
  <c r="AA142" i="5"/>
  <c r="AA293" i="5"/>
  <c r="AA578" i="5"/>
  <c r="AA82" i="5"/>
  <c r="AA140" i="5"/>
  <c r="AA97" i="5"/>
  <c r="AA542" i="5"/>
  <c r="AA437" i="5"/>
  <c r="AA459" i="5"/>
  <c r="AA399" i="5"/>
  <c r="AA32" i="5"/>
  <c r="AA467" i="5"/>
  <c r="AA67" i="5"/>
  <c r="AA134" i="5"/>
  <c r="AA203" i="5"/>
  <c r="AA377" i="5"/>
  <c r="AA329" i="5"/>
  <c r="AA529" i="5"/>
  <c r="AA215" i="5"/>
  <c r="AA297" i="5"/>
  <c r="AA511" i="5"/>
  <c r="AA517" i="5"/>
  <c r="AA538" i="5"/>
  <c r="AA84" i="5"/>
  <c r="AA8" i="5"/>
  <c r="AA404" i="5"/>
  <c r="AA614" i="5"/>
  <c r="AA51" i="5"/>
  <c r="AA243" i="5"/>
  <c r="AA491" i="5"/>
  <c r="AA583" i="5"/>
  <c r="AA326" i="5"/>
  <c r="AA88" i="5"/>
  <c r="AA34" i="5"/>
  <c r="AA313" i="5"/>
  <c r="AA502" i="5"/>
  <c r="AA253" i="5"/>
  <c r="AA192" i="5"/>
  <c r="AA468" i="5"/>
  <c r="AA366" i="5"/>
  <c r="AA482" i="5"/>
  <c r="AA543" i="5"/>
  <c r="AA385" i="5"/>
  <c r="AA48" i="5"/>
  <c r="AA170" i="5"/>
  <c r="AA124" i="5"/>
  <c r="AA492" i="5"/>
  <c r="AA314" i="5"/>
  <c r="AA39" i="5"/>
  <c r="AA484" i="5"/>
  <c r="AA429" i="5"/>
  <c r="AA466" i="5"/>
  <c r="AA391" i="5"/>
  <c r="AA522" i="5"/>
  <c r="AA457" i="5"/>
  <c r="AA171" i="5"/>
  <c r="AA126" i="5"/>
  <c r="AA138" i="5"/>
  <c r="AA563" i="5"/>
  <c r="AA184" i="5"/>
  <c r="AA365" i="5"/>
  <c r="AA197" i="5"/>
  <c r="AA168" i="5"/>
  <c r="AA111" i="5"/>
  <c r="AA567" i="5"/>
  <c r="AA218" i="5"/>
  <c r="AA302" i="5"/>
  <c r="AA367" i="5"/>
  <c r="AA157" i="5"/>
  <c r="AA117" i="5"/>
  <c r="AA649" i="5"/>
  <c r="AA632" i="5"/>
  <c r="AA74" i="5"/>
  <c r="AA536" i="5"/>
  <c r="AA530" i="5"/>
  <c r="AA613" i="5"/>
  <c r="AA389" i="5"/>
  <c r="AA552" i="5"/>
  <c r="AA272" i="5"/>
  <c r="AA636" i="5"/>
  <c r="AA14" i="5"/>
  <c r="AA600" i="5"/>
  <c r="AA535" i="5"/>
  <c r="AA120" i="5"/>
  <c r="AA629" i="5"/>
  <c r="AA319" i="5"/>
  <c r="AA252" i="5"/>
  <c r="AA433" i="5"/>
  <c r="AA159" i="5"/>
  <c r="AA356" i="5"/>
  <c r="AA597" i="5"/>
  <c r="AA561" i="5"/>
  <c r="AA161" i="5"/>
  <c r="AA571" i="5"/>
  <c r="AA188" i="5"/>
  <c r="AA373" i="5"/>
  <c r="AA521" i="5"/>
  <c r="AA214" i="5"/>
  <c r="AA458" i="5"/>
  <c r="AA104" i="5"/>
  <c r="AA556" i="5"/>
  <c r="AA201" i="5"/>
  <c r="AA209" i="5"/>
  <c r="AA414" i="5"/>
  <c r="AA620" i="5"/>
  <c r="AA360" i="5"/>
  <c r="AA381" i="5"/>
  <c r="AA456" i="5"/>
  <c r="AA344" i="5"/>
  <c r="AA646" i="5"/>
  <c r="AA465" i="5"/>
  <c r="AA217" i="5"/>
  <c r="AA569" i="5"/>
  <c r="AA200" i="5"/>
  <c r="AA239" i="5"/>
  <c r="AA135" i="5"/>
  <c r="AA363" i="5"/>
  <c r="AA83" i="5"/>
  <c r="AA461" i="5"/>
  <c r="AA280" i="5"/>
  <c r="AA123" i="5"/>
  <c r="AA246" i="5"/>
  <c r="AA513" i="5"/>
  <c r="AA506" i="5"/>
  <c r="AA92" i="5"/>
  <c r="AA493" i="5"/>
  <c r="AA434" i="5"/>
  <c r="AA36" i="5"/>
  <c r="AA539" i="5"/>
  <c r="AA534" i="5"/>
  <c r="AA136" i="5"/>
  <c r="AA420" i="5"/>
  <c r="AA4" i="5"/>
  <c r="AA205" i="5"/>
  <c r="AA232" i="5"/>
  <c r="AA593" i="5"/>
  <c r="AA50" i="5"/>
  <c r="AA324" i="5"/>
  <c r="AA341" i="5"/>
  <c r="AA78" i="5"/>
  <c r="AA262" i="5"/>
  <c r="AA395" i="5"/>
  <c r="AA550" i="5"/>
  <c r="AA495" i="5"/>
  <c r="AA332" i="5"/>
  <c r="AA358" i="5"/>
  <c r="AA546" i="5"/>
  <c r="AA398" i="5"/>
  <c r="AA251" i="5"/>
  <c r="AA22" i="5"/>
  <c r="AA342" i="5"/>
  <c r="AA355" i="5"/>
  <c r="AA191" i="5"/>
  <c r="AA73" i="5"/>
  <c r="AA549" i="5"/>
  <c r="AA229" i="5"/>
  <c r="AA190" i="5"/>
  <c r="AA96" i="5"/>
  <c r="AA221" i="5"/>
  <c r="AA220" i="5"/>
  <c r="AA577" i="5"/>
  <c r="AA276" i="5"/>
  <c r="AA573" i="5"/>
  <c r="AA441" i="5"/>
  <c r="AA208" i="5"/>
  <c r="AA641" i="5"/>
  <c r="AA596" i="5"/>
  <c r="AA643" i="5"/>
  <c r="AA234" i="5"/>
  <c r="AA176" i="5"/>
  <c r="AA380" i="5"/>
  <c r="AA409" i="5"/>
  <c r="AA292" i="5"/>
  <c r="AA182" i="5"/>
  <c r="AA304" i="5"/>
  <c r="AA68" i="5"/>
  <c r="AA308" i="5"/>
  <c r="AA26" i="5"/>
  <c r="AA24" i="5"/>
  <c r="AA442" i="5"/>
  <c r="AA317" i="5"/>
  <c r="AA505" i="5"/>
  <c r="AA509" i="5"/>
  <c r="AA476" i="5"/>
  <c r="AA523" i="5"/>
  <c r="AA463" i="5"/>
  <c r="AA62" i="5"/>
  <c r="AA254" i="5"/>
  <c r="AA279" i="5"/>
  <c r="AA353" i="5"/>
  <c r="AA61" i="5"/>
  <c r="AA56" i="5"/>
  <c r="AA397" i="5"/>
  <c r="AA621" i="5"/>
  <c r="AA470" i="5"/>
  <c r="AA402" i="5"/>
  <c r="AA388" i="5"/>
  <c r="AA483" i="5"/>
  <c r="AA348" i="5"/>
  <c r="AA619" i="5"/>
  <c r="AA503" i="5"/>
  <c r="AA72" i="5"/>
  <c r="AA334" i="5"/>
  <c r="AA263" i="5"/>
  <c r="AA258" i="5"/>
  <c r="AA179" i="5"/>
  <c r="AA352" i="5"/>
  <c r="AA591" i="5"/>
  <c r="AA585" i="5"/>
  <c r="AA115" i="5"/>
  <c r="AA599" i="5"/>
  <c r="AA375" i="5"/>
  <c r="AA327" i="5"/>
  <c r="AA301" i="5"/>
  <c r="AA559" i="5"/>
  <c r="AA198" i="5"/>
  <c r="AA425" i="5"/>
  <c r="AA427" i="5"/>
  <c r="AA321" i="5"/>
  <c r="AA2" i="5"/>
  <c r="AA477" i="5"/>
  <c r="AA255" i="5"/>
  <c r="AA151" i="5"/>
  <c r="AA31" i="5"/>
  <c r="AA30" i="5"/>
  <c r="AA639" i="5"/>
  <c r="AA518" i="5"/>
  <c r="AA76" i="5"/>
  <c r="AA588" i="5"/>
  <c r="AA450" i="5"/>
  <c r="AA570" i="5"/>
  <c r="AA330" i="5"/>
  <c r="AA186" i="5"/>
  <c r="AA410" i="5"/>
  <c r="AA106" i="5"/>
  <c r="AA544" i="5"/>
  <c r="AA103" i="5"/>
  <c r="AA622" i="5"/>
  <c r="AA298" i="5"/>
  <c r="AA604" i="5"/>
  <c r="AA320" i="5"/>
  <c r="AA471" i="5"/>
  <c r="AA53" i="5"/>
  <c r="AA10" i="5"/>
  <c r="AA285" i="5"/>
  <c r="AA423" i="5"/>
  <c r="AA640" i="5"/>
  <c r="AA167" i="5"/>
  <c r="AA609" i="5"/>
  <c r="AA264" i="5"/>
  <c r="AA37" i="5"/>
  <c r="AA64" i="5"/>
  <c r="AA148" i="5"/>
  <c r="AA383" i="5"/>
  <c r="AA25" i="5"/>
  <c r="AA362" i="5"/>
  <c r="AA154" i="5"/>
  <c r="AA216" i="5"/>
  <c r="AA392" i="5"/>
  <c r="AA582" i="5"/>
  <c r="AA300" i="5"/>
  <c r="AA337" i="5"/>
  <c r="AA413" i="5"/>
  <c r="AA225" i="5"/>
  <c r="AA617" i="5"/>
  <c r="AA497" i="5"/>
  <c r="AA69" i="5"/>
  <c r="AA33" i="5"/>
  <c r="AA343" i="5"/>
  <c r="AA114" i="5"/>
  <c r="AA508" i="5"/>
  <c r="AA335" i="5"/>
  <c r="AA7" i="5"/>
  <c r="AA81" i="5"/>
  <c r="AA386" i="5"/>
  <c r="AA364" i="5"/>
  <c r="AA109" i="5"/>
  <c r="AA260" i="5"/>
  <c r="AA340" i="5"/>
  <c r="AA370" i="5"/>
  <c r="AA15" i="5"/>
  <c r="AA23" i="5"/>
  <c r="AA268" i="5"/>
  <c r="AA166" i="5"/>
  <c r="AA55" i="5"/>
  <c r="AA584" i="5"/>
  <c r="AA338" i="5"/>
  <c r="AA146" i="5"/>
  <c r="AA54" i="5"/>
  <c r="AA189" i="5"/>
  <c r="AA647" i="5"/>
  <c r="AA551" i="5"/>
  <c r="AA75" i="5"/>
  <c r="AA480" i="5"/>
  <c r="AA526" i="5"/>
  <c r="AA426" i="5"/>
  <c r="AA35" i="5"/>
  <c r="AA257" i="5"/>
  <c r="AA438" i="5"/>
  <c r="AA228" i="5"/>
  <c r="AA541" i="5"/>
  <c r="AA303" i="5"/>
  <c r="AA349" i="5"/>
  <c r="AA651" i="5"/>
  <c r="AA630" i="5"/>
  <c r="AA288" i="5"/>
  <c r="AA568" i="5"/>
  <c r="AA598" i="5"/>
  <c r="AA469" i="5"/>
  <c r="AA267" i="5"/>
  <c r="AA499" i="5"/>
  <c r="AA400" i="5"/>
  <c r="AA175" i="5"/>
  <c r="AA548" i="5"/>
  <c r="AA422" i="5"/>
  <c r="AA185" i="5"/>
  <c r="AA379" i="5"/>
  <c r="AA105" i="5"/>
  <c r="AA612" i="5"/>
  <c r="AA489" i="5"/>
  <c r="AA357" i="5"/>
  <c r="AA527" i="5"/>
  <c r="AA371" i="5"/>
  <c r="AA282" i="5"/>
  <c r="AA204" i="5"/>
  <c r="AA273" i="5"/>
  <c r="AA331" i="5"/>
  <c r="AA281" i="5"/>
  <c r="AA564" i="5"/>
  <c r="AA224" i="5"/>
  <c r="AA269" i="5"/>
  <c r="AA472" i="5"/>
  <c r="AA424" i="5"/>
  <c r="AA275" i="5"/>
  <c r="AA311" i="5"/>
  <c r="AA222" i="5"/>
  <c r="AA137" i="5"/>
  <c r="AA240" i="5"/>
  <c r="AA43" i="5"/>
  <c r="AA310" i="5"/>
  <c r="AA627" i="5"/>
  <c r="AA490" i="5"/>
  <c r="AA9" i="5"/>
  <c r="AA316" i="5"/>
  <c r="AA446" i="5"/>
  <c r="AA501" i="5"/>
  <c r="AA586" i="5"/>
  <c r="AA57" i="5"/>
  <c r="AA150" i="5"/>
  <c r="AA309" i="5"/>
  <c r="AA286" i="5"/>
  <c r="AA361" i="5"/>
  <c r="AA581" i="5"/>
  <c r="AA401" i="5"/>
  <c r="AA85" i="5"/>
  <c r="AA487" i="5"/>
  <c r="AA174" i="5"/>
  <c r="AA507" i="5"/>
  <c r="AA644" i="5"/>
  <c r="AA439" i="5"/>
  <c r="AA635" i="5"/>
  <c r="AA193" i="5"/>
  <c r="AA145" i="5"/>
  <c r="AA266" i="5"/>
  <c r="AA89" i="5"/>
  <c r="AA241" i="5"/>
  <c r="AA412" i="5"/>
  <c r="AA393" i="5"/>
  <c r="AA555" i="5"/>
  <c r="AA318" i="5"/>
  <c r="AA121" i="5"/>
  <c r="AA270" i="5"/>
  <c r="AA173" i="5"/>
  <c r="AA486" i="5"/>
  <c r="AA29" i="5"/>
  <c r="AA306" i="5"/>
  <c r="AA531" i="5"/>
  <c r="AA447" i="5"/>
  <c r="AA45" i="5"/>
  <c r="AA122" i="5"/>
  <c r="AA19" i="5"/>
  <c r="AA143" i="5"/>
  <c r="AA141" i="5"/>
  <c r="AA384" i="5"/>
  <c r="AA407" i="5"/>
  <c r="AA553" i="5"/>
  <c r="AA259" i="5"/>
  <c r="AA411" i="5"/>
  <c r="AA94" i="5"/>
  <c r="AA579" i="5"/>
  <c r="AA478" i="5"/>
  <c r="AA558" i="5"/>
  <c r="AA248" i="5"/>
  <c r="AA247" i="5"/>
  <c r="AA607" i="5"/>
  <c r="AA118" i="5"/>
  <c r="AA443" i="5"/>
  <c r="AA554" i="5"/>
  <c r="AA21" i="5"/>
  <c r="AA212" i="5"/>
  <c r="AA611" i="5"/>
  <c r="AA498" i="5"/>
  <c r="AA49" i="5"/>
  <c r="AA312" i="5"/>
  <c r="AA368" i="5"/>
  <c r="AA41" i="5"/>
  <c r="AA574" i="5"/>
  <c r="AA27" i="5"/>
  <c r="AA374" i="5"/>
  <c r="AA290" i="5"/>
  <c r="AA244" i="5"/>
  <c r="AA289" i="5"/>
  <c r="AA107" i="5"/>
  <c r="AA44" i="5"/>
  <c r="AA624" i="5"/>
  <c r="AA485" i="5"/>
  <c r="AA180" i="5"/>
  <c r="AA387" i="5"/>
  <c r="AA372" i="5"/>
  <c r="AA510" i="5"/>
  <c r="AA430" i="5"/>
  <c r="AA158" i="5"/>
  <c r="AA488" i="5"/>
  <c r="AA80" i="5"/>
  <c r="AA40" i="5"/>
  <c r="AA516" i="5"/>
  <c r="AA464" i="5"/>
  <c r="AA615" i="5"/>
  <c r="AA628" i="5"/>
  <c r="AA346" i="5"/>
  <c r="AA473" i="5"/>
  <c r="AA347" i="5"/>
  <c r="AA223" i="5"/>
  <c r="AA540" i="5"/>
  <c r="AA250" i="5"/>
  <c r="AA291" i="5"/>
  <c r="AA603" i="5"/>
  <c r="AA119" i="5"/>
  <c r="AA79" i="5"/>
  <c r="AA305" i="5"/>
  <c r="AA500" i="5"/>
  <c r="AA512" i="5"/>
  <c r="AA445" i="5"/>
  <c r="AA20" i="5"/>
  <c r="AA519" i="5"/>
  <c r="AA128" i="5"/>
  <c r="AA199" i="5"/>
  <c r="AA432" i="5"/>
  <c r="AA537" i="5"/>
  <c r="AA351" i="5"/>
  <c r="AA86" i="5"/>
  <c r="AA580" i="5"/>
  <c r="AA421" i="5"/>
  <c r="AA625" i="5"/>
  <c r="AA144" i="5"/>
  <c r="AA183" i="5"/>
  <c r="AA325" i="5"/>
  <c r="AA206" i="5"/>
  <c r="AA633" i="5"/>
  <c r="AA277" i="5"/>
  <c r="AA606" i="5"/>
  <c r="AA610" i="5"/>
  <c r="AA131" i="5"/>
  <c r="AA405" i="5"/>
  <c r="AA475" i="5"/>
  <c r="AA566" i="5"/>
  <c r="AA594" i="5"/>
  <c r="AA294" i="5"/>
  <c r="AA369" i="5"/>
  <c r="AA406" i="5"/>
  <c r="AA454" i="5"/>
  <c r="AA16" i="5"/>
  <c r="AA403" i="5"/>
  <c r="AA99" i="5"/>
  <c r="AA58" i="5"/>
  <c r="AA547" i="5"/>
  <c r="AA525" i="5"/>
  <c r="AA98" i="5"/>
  <c r="AA91" i="5"/>
  <c r="AA42" i="5"/>
  <c r="AA605" i="5"/>
  <c r="AA284" i="5"/>
  <c r="AA195" i="5"/>
  <c r="AA46" i="5"/>
  <c r="AA417" i="5"/>
  <c r="AA601" i="5"/>
  <c r="AA453" i="5"/>
  <c r="AA557" i="5"/>
  <c r="AA418" i="5"/>
  <c r="AA462" i="5"/>
  <c r="AA237" i="5"/>
  <c r="AA396" i="5"/>
  <c r="AA238" i="5"/>
  <c r="AA230" i="5"/>
  <c r="AA595" i="5"/>
  <c r="AA435" i="5"/>
  <c r="AA515" i="5"/>
  <c r="AA110" i="5"/>
  <c r="AA213" i="5"/>
  <c r="AA71" i="5"/>
  <c r="AA261" i="5"/>
  <c r="AA322" i="5"/>
  <c r="AA408" i="5"/>
  <c r="AA390" i="5"/>
  <c r="AA163" i="5"/>
  <c r="AA428" i="5"/>
  <c r="AA93" i="5"/>
  <c r="AA299" i="5"/>
  <c r="AA283" i="5"/>
  <c r="AA333" i="5"/>
  <c r="AA211" i="5"/>
  <c r="AA47" i="5"/>
  <c r="AA95" i="5"/>
  <c r="AA181" i="5"/>
  <c r="AA524" i="5"/>
  <c r="AA382" i="5"/>
  <c r="AA271" i="5"/>
  <c r="AA626" i="5"/>
  <c r="AA187" i="5"/>
  <c r="AA345" i="5"/>
  <c r="AA147" i="5"/>
  <c r="AA307" i="5"/>
  <c r="AA631" i="5"/>
  <c r="AA242" i="5"/>
  <c r="AA589" i="5"/>
  <c r="AA575" i="5"/>
  <c r="AA494" i="5"/>
  <c r="AA152" i="5"/>
  <c r="AA149" i="5"/>
  <c r="AA177" i="5"/>
  <c r="AA645" i="5"/>
  <c r="AA274" i="5"/>
  <c r="AA618" i="5"/>
  <c r="AA245" i="5"/>
  <c r="AA63" i="5"/>
  <c r="AA455" i="5"/>
  <c r="AA156" i="5"/>
  <c r="AA172" i="5"/>
  <c r="AA11" i="5"/>
  <c r="AA339" i="5"/>
  <c r="AA194" i="5"/>
  <c r="AA164" i="5"/>
  <c r="AA634" i="5"/>
  <c r="AA66" i="5"/>
  <c r="AA623" i="5"/>
  <c r="AA449" i="5"/>
  <c r="AA153" i="5"/>
  <c r="AA328" i="5"/>
  <c r="AA296" i="5"/>
  <c r="AA125" i="5"/>
  <c r="AA165" i="5"/>
  <c r="AA545" i="5"/>
  <c r="AA139" i="5"/>
  <c r="AA101" i="5"/>
  <c r="AA59" i="5"/>
  <c r="AA13" i="5"/>
  <c r="AA113" i="5"/>
  <c r="AA587" i="5"/>
  <c r="AA178" i="5"/>
  <c r="AA295" i="5"/>
  <c r="AA416" i="5"/>
  <c r="AA133" i="5"/>
  <c r="AA18" i="5"/>
  <c r="AA226" i="5"/>
  <c r="AA132" i="5"/>
  <c r="AA65" i="5"/>
  <c r="AA5" i="5"/>
  <c r="AA602" i="5"/>
  <c r="AA419" i="5"/>
  <c r="AA562" i="5"/>
  <c r="AA287" i="5"/>
  <c r="AA336" i="5"/>
  <c r="AA533" i="5"/>
  <c r="AA448" i="5"/>
  <c r="AA642" i="5"/>
  <c r="AA6" i="5"/>
  <c r="AA650" i="5"/>
  <c r="AA100" i="5"/>
  <c r="AA378" i="5"/>
  <c r="AA90" i="5"/>
  <c r="AA233" i="5"/>
  <c r="AA162" i="5"/>
  <c r="AA169" i="5"/>
  <c r="AA207" i="5"/>
  <c r="AA496" i="5"/>
  <c r="AA227" i="5"/>
  <c r="AA265" i="5"/>
  <c r="AA431" i="5"/>
  <c r="AA202" i="5"/>
  <c r="AA565" i="5"/>
  <c r="AA359" i="5"/>
  <c r="AA28" i="5"/>
  <c r="AA394" i="5"/>
  <c r="AA77" i="5"/>
  <c r="AA474" i="5"/>
  <c r="T628" i="5"/>
  <c r="S628" i="5"/>
  <c r="X628" i="5" s="1"/>
  <c r="Q628" i="5"/>
  <c r="W628" i="5" s="1"/>
  <c r="F628" i="5"/>
  <c r="T180" i="5"/>
  <c r="S180" i="5"/>
  <c r="X180" i="5" s="1"/>
  <c r="Q180" i="5"/>
  <c r="W180" i="5" s="1"/>
  <c r="F180" i="5"/>
  <c r="T289" i="5"/>
  <c r="S289" i="5"/>
  <c r="X289" i="5" s="1"/>
  <c r="Q289" i="5"/>
  <c r="W289" i="5" s="1"/>
  <c r="F289" i="5"/>
  <c r="T40" i="5"/>
  <c r="S40" i="5"/>
  <c r="X40" i="5" s="1"/>
  <c r="Q40" i="5"/>
  <c r="W40" i="5" s="1"/>
  <c r="F40" i="5"/>
  <c r="T41" i="5"/>
  <c r="S41" i="5"/>
  <c r="X41" i="5" s="1"/>
  <c r="Q41" i="5"/>
  <c r="W41" i="5" s="1"/>
  <c r="F41" i="5"/>
  <c r="T624" i="5"/>
  <c r="S624" i="5"/>
  <c r="X624" i="5" s="1"/>
  <c r="Q624" i="5"/>
  <c r="W624" i="5" s="1"/>
  <c r="F624" i="5"/>
  <c r="T464" i="5"/>
  <c r="S464" i="5"/>
  <c r="X464" i="5" s="1"/>
  <c r="Q464" i="5"/>
  <c r="W464" i="5" s="1"/>
  <c r="F464" i="5"/>
  <c r="T143" i="5"/>
  <c r="S143" i="5"/>
  <c r="X143" i="5" s="1"/>
  <c r="Q143" i="5"/>
  <c r="W143" i="5" s="1"/>
  <c r="F143" i="5"/>
  <c r="T430" i="5"/>
  <c r="S430" i="5"/>
  <c r="X430" i="5" s="1"/>
  <c r="Q430" i="5"/>
  <c r="W430" i="5" s="1"/>
  <c r="F430" i="5"/>
  <c r="T387" i="5"/>
  <c r="S387" i="5"/>
  <c r="X387" i="5" s="1"/>
  <c r="Q387" i="5"/>
  <c r="W387" i="5" s="1"/>
  <c r="F387" i="5"/>
  <c r="T485" i="5"/>
  <c r="S485" i="5"/>
  <c r="X485" i="5" s="1"/>
  <c r="Q485" i="5"/>
  <c r="W485" i="5" s="1"/>
  <c r="F485" i="5"/>
  <c r="T443" i="5"/>
  <c r="S443" i="5"/>
  <c r="X443" i="5" s="1"/>
  <c r="Q443" i="5"/>
  <c r="W443" i="5" s="1"/>
  <c r="F443" i="5"/>
  <c r="T94" i="5"/>
  <c r="S94" i="5"/>
  <c r="X94" i="5" s="1"/>
  <c r="Q94" i="5"/>
  <c r="W94" i="5" s="1"/>
  <c r="F94" i="5"/>
  <c r="T244" i="5"/>
  <c r="S244" i="5"/>
  <c r="X244" i="5" s="1"/>
  <c r="Q244" i="5"/>
  <c r="W244" i="5" s="1"/>
  <c r="F244" i="5"/>
  <c r="T574" i="5"/>
  <c r="S574" i="5"/>
  <c r="X574" i="5" s="1"/>
  <c r="Q574" i="5"/>
  <c r="W574" i="5" s="1"/>
  <c r="F574" i="5"/>
  <c r="T401" i="5"/>
  <c r="S401" i="5"/>
  <c r="X401" i="5" s="1"/>
  <c r="Q401" i="5"/>
  <c r="W401" i="5" s="1"/>
  <c r="F401" i="5"/>
  <c r="T384" i="5"/>
  <c r="S384" i="5"/>
  <c r="X384" i="5" s="1"/>
  <c r="Q384" i="5"/>
  <c r="W384" i="5" s="1"/>
  <c r="F384" i="5"/>
  <c r="T501" i="5"/>
  <c r="S501" i="5"/>
  <c r="X501" i="5" s="1"/>
  <c r="Q501" i="5"/>
  <c r="W501" i="5" s="1"/>
  <c r="F501" i="5"/>
  <c r="T555" i="5"/>
  <c r="S555" i="5"/>
  <c r="X555" i="5" s="1"/>
  <c r="Q555" i="5"/>
  <c r="W555" i="5" s="1"/>
  <c r="F555" i="5"/>
  <c r="T498" i="5"/>
  <c r="S498" i="5"/>
  <c r="X498" i="5" s="1"/>
  <c r="Q498" i="5"/>
  <c r="W498" i="5" s="1"/>
  <c r="F498" i="5"/>
  <c r="T306" i="5"/>
  <c r="S306" i="5"/>
  <c r="X306" i="5" s="1"/>
  <c r="Q306" i="5"/>
  <c r="W306" i="5" s="1"/>
  <c r="F306" i="5"/>
  <c r="T185" i="5"/>
  <c r="S185" i="5"/>
  <c r="X185" i="5" s="1"/>
  <c r="Q185" i="5"/>
  <c r="W185" i="5" s="1"/>
  <c r="F185" i="5"/>
  <c r="T644" i="5"/>
  <c r="S644" i="5"/>
  <c r="X644" i="5" s="1"/>
  <c r="Q644" i="5"/>
  <c r="W644" i="5" s="1"/>
  <c r="F644" i="5"/>
  <c r="T44" i="5"/>
  <c r="S44" i="5"/>
  <c r="X44" i="5" s="1"/>
  <c r="Q44" i="5"/>
  <c r="W44" i="5" s="1"/>
  <c r="F44" i="5"/>
  <c r="T368" i="5"/>
  <c r="S368" i="5"/>
  <c r="X368" i="5" s="1"/>
  <c r="Q368" i="5"/>
  <c r="W368" i="5" s="1"/>
  <c r="F368" i="5"/>
  <c r="T473" i="5"/>
  <c r="S473" i="5"/>
  <c r="X473" i="5" s="1"/>
  <c r="Q473" i="5"/>
  <c r="W473" i="5" s="1"/>
  <c r="F473" i="5"/>
  <c r="T487" i="5"/>
  <c r="S487" i="5"/>
  <c r="X487" i="5" s="1"/>
  <c r="Q487" i="5"/>
  <c r="W487" i="5" s="1"/>
  <c r="F487" i="5"/>
  <c r="T617" i="5"/>
  <c r="S617" i="5"/>
  <c r="X617" i="5" s="1"/>
  <c r="Q617" i="5"/>
  <c r="W617" i="5" s="1"/>
  <c r="F617" i="5"/>
  <c r="T316" i="5"/>
  <c r="S316" i="5"/>
  <c r="X316" i="5" s="1"/>
  <c r="Q316" i="5"/>
  <c r="W316" i="5" s="1"/>
  <c r="F316" i="5"/>
  <c r="T340" i="5"/>
  <c r="S340" i="5"/>
  <c r="X340" i="5" s="1"/>
  <c r="Q340" i="5"/>
  <c r="W340" i="5" s="1"/>
  <c r="F340" i="5"/>
  <c r="T19" i="5"/>
  <c r="S19" i="5"/>
  <c r="X19" i="5" s="1"/>
  <c r="Q19" i="5"/>
  <c r="W19" i="5" s="1"/>
  <c r="F19" i="5"/>
  <c r="T516" i="5"/>
  <c r="S516" i="5"/>
  <c r="X516" i="5" s="1"/>
  <c r="Q516" i="5"/>
  <c r="W516" i="5" s="1"/>
  <c r="F516" i="5"/>
  <c r="T411" i="5"/>
  <c r="S411" i="5"/>
  <c r="X411" i="5" s="1"/>
  <c r="Q411" i="5"/>
  <c r="W411" i="5" s="1"/>
  <c r="F411" i="5"/>
  <c r="T607" i="5"/>
  <c r="S607" i="5"/>
  <c r="X607" i="5" s="1"/>
  <c r="Q607" i="5"/>
  <c r="W607" i="5" s="1"/>
  <c r="F607" i="5"/>
  <c r="T150" i="5"/>
  <c r="S150" i="5"/>
  <c r="X150" i="5" s="1"/>
  <c r="Q150" i="5"/>
  <c r="W150" i="5" s="1"/>
  <c r="F150" i="5"/>
  <c r="T247" i="5"/>
  <c r="S247" i="5"/>
  <c r="X247" i="5" s="1"/>
  <c r="Q247" i="5"/>
  <c r="W247" i="5" s="1"/>
  <c r="F247" i="5"/>
  <c r="T412" i="5"/>
  <c r="S412" i="5"/>
  <c r="X412" i="5" s="1"/>
  <c r="Q412" i="5"/>
  <c r="W412" i="5" s="1"/>
  <c r="F412" i="5"/>
  <c r="T290" i="5"/>
  <c r="S290" i="5"/>
  <c r="X290" i="5" s="1"/>
  <c r="Q290" i="5"/>
  <c r="W290" i="5" s="1"/>
  <c r="F290" i="5"/>
  <c r="T510" i="5"/>
  <c r="S510" i="5"/>
  <c r="X510" i="5" s="1"/>
  <c r="Q510" i="5"/>
  <c r="W510" i="5" s="1"/>
  <c r="F510" i="5"/>
  <c r="T346" i="5"/>
  <c r="S346" i="5"/>
  <c r="X346" i="5" s="1"/>
  <c r="Q346" i="5"/>
  <c r="W346" i="5" s="1"/>
  <c r="F346" i="5"/>
  <c r="T121" i="5"/>
  <c r="S121" i="5"/>
  <c r="X121" i="5" s="1"/>
  <c r="Q121" i="5"/>
  <c r="W121" i="5" s="1"/>
  <c r="F121" i="5"/>
  <c r="T439" i="5"/>
  <c r="S439" i="5"/>
  <c r="X439" i="5" s="1"/>
  <c r="Q439" i="5"/>
  <c r="W439" i="5" s="1"/>
  <c r="F439" i="5"/>
  <c r="T553" i="5"/>
  <c r="S553" i="5"/>
  <c r="X553" i="5" s="1"/>
  <c r="Q553" i="5"/>
  <c r="W553" i="5" s="1"/>
  <c r="F553" i="5"/>
  <c r="T470" i="5"/>
  <c r="S470" i="5"/>
  <c r="X470" i="5" s="1"/>
  <c r="Q470" i="5"/>
  <c r="W470" i="5" s="1"/>
  <c r="F470" i="5"/>
  <c r="T193" i="5"/>
  <c r="S193" i="5"/>
  <c r="X193" i="5" s="1"/>
  <c r="Q193" i="5"/>
  <c r="W193" i="5" s="1"/>
  <c r="F193" i="5"/>
  <c r="T248" i="5"/>
  <c r="S248" i="5"/>
  <c r="X248" i="5" s="1"/>
  <c r="Q248" i="5"/>
  <c r="W248" i="5" s="1"/>
  <c r="F248" i="5"/>
  <c r="T627" i="5"/>
  <c r="S627" i="5"/>
  <c r="X627" i="5" s="1"/>
  <c r="Q627" i="5"/>
  <c r="W627" i="5" s="1"/>
  <c r="F627" i="5"/>
  <c r="T446" i="5"/>
  <c r="S446" i="5"/>
  <c r="X446" i="5" s="1"/>
  <c r="Q446" i="5"/>
  <c r="W446" i="5" s="1"/>
  <c r="F446" i="5"/>
  <c r="T635" i="5"/>
  <c r="S635" i="5"/>
  <c r="X635" i="5" s="1"/>
  <c r="Q635" i="5"/>
  <c r="W635" i="5" s="1"/>
  <c r="F635" i="5"/>
  <c r="T447" i="5"/>
  <c r="S447" i="5"/>
  <c r="X447" i="5" s="1"/>
  <c r="Q447" i="5"/>
  <c r="W447" i="5" s="1"/>
  <c r="F447" i="5"/>
  <c r="T480" i="5"/>
  <c r="S480" i="5"/>
  <c r="X480" i="5" s="1"/>
  <c r="Q480" i="5"/>
  <c r="W480" i="5" s="1"/>
  <c r="F480" i="5"/>
  <c r="T611" i="5"/>
  <c r="S611" i="5"/>
  <c r="X611" i="5" s="1"/>
  <c r="Q611" i="5"/>
  <c r="W611" i="5" s="1"/>
  <c r="F611" i="5"/>
  <c r="T137" i="5"/>
  <c r="S137" i="5"/>
  <c r="X137" i="5" s="1"/>
  <c r="Q137" i="5"/>
  <c r="W137" i="5" s="1"/>
  <c r="F137" i="5"/>
  <c r="T43" i="5"/>
  <c r="S43" i="5"/>
  <c r="X43" i="5" s="1"/>
  <c r="Q43" i="5"/>
  <c r="W43" i="5" s="1"/>
  <c r="F43" i="5"/>
  <c r="T89" i="5"/>
  <c r="S89" i="5"/>
  <c r="X89" i="5" s="1"/>
  <c r="Q89" i="5"/>
  <c r="W89" i="5" s="1"/>
  <c r="F89" i="5"/>
  <c r="T554" i="5"/>
  <c r="S554" i="5"/>
  <c r="X554" i="5" s="1"/>
  <c r="Q554" i="5"/>
  <c r="W554" i="5" s="1"/>
  <c r="F554" i="5"/>
  <c r="T311" i="5"/>
  <c r="S311" i="5"/>
  <c r="X311" i="5" s="1"/>
  <c r="Q311" i="5"/>
  <c r="W311" i="5" s="1"/>
  <c r="F311" i="5"/>
  <c r="T490" i="5"/>
  <c r="S490" i="5"/>
  <c r="X490" i="5" s="1"/>
  <c r="Q490" i="5"/>
  <c r="W490" i="5" s="1"/>
  <c r="F490" i="5"/>
  <c r="T9" i="5"/>
  <c r="S9" i="5"/>
  <c r="X9" i="5" s="1"/>
  <c r="Q9" i="5"/>
  <c r="W9" i="5" s="1"/>
  <c r="F9" i="5"/>
  <c r="T361" i="5"/>
  <c r="S361" i="5"/>
  <c r="X361" i="5" s="1"/>
  <c r="Q361" i="5"/>
  <c r="W361" i="5" s="1"/>
  <c r="F361" i="5"/>
  <c r="T310" i="5"/>
  <c r="S310" i="5"/>
  <c r="X310" i="5" s="1"/>
  <c r="Q310" i="5"/>
  <c r="W310" i="5" s="1"/>
  <c r="F310" i="5"/>
  <c r="T531" i="5"/>
  <c r="S531" i="5"/>
  <c r="X531" i="5" s="1"/>
  <c r="Q531" i="5"/>
  <c r="W531" i="5" s="1"/>
  <c r="F531" i="5"/>
  <c r="T558" i="5"/>
  <c r="S558" i="5"/>
  <c r="X558" i="5" s="1"/>
  <c r="Q558" i="5"/>
  <c r="W558" i="5" s="1"/>
  <c r="F558" i="5"/>
  <c r="T423" i="5"/>
  <c r="S423" i="5"/>
  <c r="X423" i="5" s="1"/>
  <c r="Q423" i="5"/>
  <c r="W423" i="5" s="1"/>
  <c r="F423" i="5"/>
  <c r="T212" i="5"/>
  <c r="S212" i="5"/>
  <c r="X212" i="5" s="1"/>
  <c r="Q212" i="5"/>
  <c r="W212" i="5" s="1"/>
  <c r="F212" i="5"/>
  <c r="T107" i="5"/>
  <c r="S107" i="5"/>
  <c r="X107" i="5" s="1"/>
  <c r="Q107" i="5"/>
  <c r="W107" i="5" s="1"/>
  <c r="F107" i="5"/>
  <c r="T309" i="5"/>
  <c r="S309" i="5"/>
  <c r="X309" i="5" s="1"/>
  <c r="Q309" i="5"/>
  <c r="W309" i="5" s="1"/>
  <c r="F309" i="5"/>
  <c r="T541" i="5"/>
  <c r="S541" i="5"/>
  <c r="X541" i="5" s="1"/>
  <c r="Q541" i="5"/>
  <c r="W541" i="5" s="1"/>
  <c r="F541" i="5"/>
  <c r="T392" i="5"/>
  <c r="S392" i="5"/>
  <c r="X392" i="5" s="1"/>
  <c r="Q392" i="5"/>
  <c r="W392" i="5" s="1"/>
  <c r="F392" i="5"/>
  <c r="T288" i="5"/>
  <c r="S288" i="5"/>
  <c r="X288" i="5" s="1"/>
  <c r="Q288" i="5"/>
  <c r="W288" i="5" s="1"/>
  <c r="F288" i="5"/>
  <c r="T489" i="5"/>
  <c r="S489" i="5"/>
  <c r="X489" i="5" s="1"/>
  <c r="Q489" i="5"/>
  <c r="W489" i="5" s="1"/>
  <c r="F489" i="5"/>
  <c r="T413" i="5"/>
  <c r="S413" i="5"/>
  <c r="X413" i="5" s="1"/>
  <c r="Q413" i="5"/>
  <c r="W413" i="5" s="1"/>
  <c r="F413" i="5"/>
  <c r="T622" i="5"/>
  <c r="S622" i="5"/>
  <c r="X622" i="5" s="1"/>
  <c r="Q622" i="5"/>
  <c r="W622" i="5" s="1"/>
  <c r="F622" i="5"/>
  <c r="T564" i="5"/>
  <c r="S564" i="5"/>
  <c r="X564" i="5" s="1"/>
  <c r="Q564" i="5"/>
  <c r="W564" i="5" s="1"/>
  <c r="F564" i="5"/>
  <c r="T581" i="5"/>
  <c r="S581" i="5"/>
  <c r="X581" i="5" s="1"/>
  <c r="Q581" i="5"/>
  <c r="W581" i="5" s="1"/>
  <c r="F581" i="5"/>
  <c r="T582" i="5"/>
  <c r="S582" i="5"/>
  <c r="X582" i="5" s="1"/>
  <c r="Q582" i="5"/>
  <c r="W582" i="5" s="1"/>
  <c r="F582" i="5"/>
  <c r="T21" i="5"/>
  <c r="S21" i="5"/>
  <c r="X21" i="5" s="1"/>
  <c r="Q21" i="5"/>
  <c r="W21" i="5" s="1"/>
  <c r="F21" i="5"/>
  <c r="T486" i="5"/>
  <c r="S486" i="5"/>
  <c r="X486" i="5" s="1"/>
  <c r="Q486" i="5"/>
  <c r="W486" i="5" s="1"/>
  <c r="F486" i="5"/>
  <c r="T145" i="5"/>
  <c r="S145" i="5"/>
  <c r="X145" i="5" s="1"/>
  <c r="Q145" i="5"/>
  <c r="W145" i="5" s="1"/>
  <c r="F145" i="5"/>
  <c r="T630" i="5"/>
  <c r="S630" i="5"/>
  <c r="X630" i="5" s="1"/>
  <c r="Q630" i="5"/>
  <c r="W630" i="5" s="1"/>
  <c r="F630" i="5"/>
  <c r="T544" i="5"/>
  <c r="S544" i="5"/>
  <c r="X544" i="5" s="1"/>
  <c r="Q544" i="5"/>
  <c r="W544" i="5" s="1"/>
  <c r="F544" i="5"/>
  <c r="T158" i="5"/>
  <c r="S158" i="5"/>
  <c r="X158" i="5" s="1"/>
  <c r="Q158" i="5"/>
  <c r="W158" i="5" s="1"/>
  <c r="F158" i="5"/>
  <c r="T488" i="5"/>
  <c r="S488" i="5"/>
  <c r="X488" i="5" s="1"/>
  <c r="Q488" i="5"/>
  <c r="W488" i="5" s="1"/>
  <c r="F488" i="5"/>
  <c r="T241" i="5"/>
  <c r="S241" i="5"/>
  <c r="X241" i="5" s="1"/>
  <c r="Q241" i="5"/>
  <c r="W241" i="5" s="1"/>
  <c r="F241" i="5"/>
  <c r="T478" i="5"/>
  <c r="S478" i="5"/>
  <c r="X478" i="5" s="1"/>
  <c r="Q478" i="5"/>
  <c r="W478" i="5" s="1"/>
  <c r="F478" i="5"/>
  <c r="T318" i="5"/>
  <c r="S318" i="5"/>
  <c r="X318" i="5" s="1"/>
  <c r="Q318" i="5"/>
  <c r="W318" i="5" s="1"/>
  <c r="F318" i="5"/>
  <c r="T312" i="5"/>
  <c r="S312" i="5"/>
  <c r="X312" i="5" s="1"/>
  <c r="Q312" i="5"/>
  <c r="W312" i="5" s="1"/>
  <c r="F312" i="5"/>
  <c r="T469" i="5"/>
  <c r="S469" i="5"/>
  <c r="X469" i="5" s="1"/>
  <c r="Q469" i="5"/>
  <c r="W469" i="5" s="1"/>
  <c r="F469" i="5"/>
  <c r="T186" i="5"/>
  <c r="S186" i="5"/>
  <c r="X186" i="5" s="1"/>
  <c r="Q186" i="5"/>
  <c r="W186" i="5" s="1"/>
  <c r="F186" i="5"/>
  <c r="T174" i="5"/>
  <c r="S174" i="5"/>
  <c r="X174" i="5" s="1"/>
  <c r="Q174" i="5"/>
  <c r="W174" i="5" s="1"/>
  <c r="F174" i="5"/>
  <c r="T548" i="5"/>
  <c r="S548" i="5"/>
  <c r="X548" i="5" s="1"/>
  <c r="Q548" i="5"/>
  <c r="W548" i="5" s="1"/>
  <c r="F548" i="5"/>
  <c r="T190" i="5"/>
  <c r="S190" i="5"/>
  <c r="X190" i="5" s="1"/>
  <c r="Q190" i="5"/>
  <c r="W190" i="5" s="1"/>
  <c r="F190" i="5"/>
  <c r="T105" i="5"/>
  <c r="S105" i="5"/>
  <c r="X105" i="5" s="1"/>
  <c r="Q105" i="5"/>
  <c r="W105" i="5" s="1"/>
  <c r="F105" i="5"/>
  <c r="T442" i="5"/>
  <c r="S442" i="5"/>
  <c r="X442" i="5" s="1"/>
  <c r="Q442" i="5"/>
  <c r="W442" i="5" s="1"/>
  <c r="F442" i="5"/>
  <c r="T37" i="5"/>
  <c r="S37" i="5"/>
  <c r="X37" i="5" s="1"/>
  <c r="Q37" i="5"/>
  <c r="W37" i="5" s="1"/>
  <c r="F37" i="5"/>
  <c r="T347" i="5"/>
  <c r="S347" i="5"/>
  <c r="X347" i="5" s="1"/>
  <c r="Q347" i="5"/>
  <c r="W347" i="5" s="1"/>
  <c r="F347" i="5"/>
  <c r="T27" i="5"/>
  <c r="S27" i="5"/>
  <c r="X27" i="5" s="1"/>
  <c r="Q27" i="5"/>
  <c r="W27" i="5" s="1"/>
  <c r="F27" i="5"/>
  <c r="T402" i="5"/>
  <c r="S402" i="5"/>
  <c r="X402" i="5" s="1"/>
  <c r="Q402" i="5"/>
  <c r="W402" i="5" s="1"/>
  <c r="F402" i="5"/>
  <c r="T85" i="5"/>
  <c r="S85" i="5"/>
  <c r="X85" i="5" s="1"/>
  <c r="Q85" i="5"/>
  <c r="W85" i="5" s="1"/>
  <c r="F85" i="5"/>
  <c r="T166" i="5"/>
  <c r="S166" i="5"/>
  <c r="X166" i="5" s="1"/>
  <c r="Q166" i="5"/>
  <c r="W166" i="5" s="1"/>
  <c r="F166" i="5"/>
  <c r="T189" i="5"/>
  <c r="S189" i="5"/>
  <c r="X189" i="5" s="1"/>
  <c r="Q189" i="5"/>
  <c r="W189" i="5" s="1"/>
  <c r="F189" i="5"/>
  <c r="T45" i="5"/>
  <c r="S45" i="5"/>
  <c r="X45" i="5" s="1"/>
  <c r="Q45" i="5"/>
  <c r="W45" i="5" s="1"/>
  <c r="F45" i="5"/>
  <c r="T497" i="5"/>
  <c r="S497" i="5"/>
  <c r="X497" i="5" s="1"/>
  <c r="Q497" i="5"/>
  <c r="W497" i="5" s="1"/>
  <c r="F497" i="5"/>
  <c r="T380" i="5"/>
  <c r="S380" i="5"/>
  <c r="X380" i="5" s="1"/>
  <c r="Q380" i="5"/>
  <c r="W380" i="5" s="1"/>
  <c r="F380" i="5"/>
  <c r="T505" i="5"/>
  <c r="S505" i="5"/>
  <c r="X505" i="5" s="1"/>
  <c r="Q505" i="5"/>
  <c r="W505" i="5" s="1"/>
  <c r="F505" i="5"/>
  <c r="T331" i="5"/>
  <c r="S331" i="5"/>
  <c r="X331" i="5" s="1"/>
  <c r="Q331" i="5"/>
  <c r="W331" i="5" s="1"/>
  <c r="F331" i="5"/>
  <c r="T80" i="5"/>
  <c r="S80" i="5"/>
  <c r="X80" i="5" s="1"/>
  <c r="Q80" i="5"/>
  <c r="W80" i="5" s="1"/>
  <c r="F80" i="5"/>
  <c r="T255" i="5"/>
  <c r="S255" i="5"/>
  <c r="X255" i="5" s="1"/>
  <c r="Q255" i="5"/>
  <c r="W255" i="5" s="1"/>
  <c r="F255" i="5"/>
  <c r="T450" i="5"/>
  <c r="S450" i="5"/>
  <c r="X450" i="5" s="1"/>
  <c r="Q450" i="5"/>
  <c r="W450" i="5" s="1"/>
  <c r="F450" i="5"/>
  <c r="T400" i="5"/>
  <c r="S400" i="5"/>
  <c r="X400" i="5" s="1"/>
  <c r="Q400" i="5"/>
  <c r="W400" i="5" s="1"/>
  <c r="F400" i="5"/>
  <c r="T422" i="5"/>
  <c r="S422" i="5"/>
  <c r="X422" i="5" s="1"/>
  <c r="Q422" i="5"/>
  <c r="W422" i="5" s="1"/>
  <c r="F422" i="5"/>
  <c r="T586" i="5"/>
  <c r="S586" i="5"/>
  <c r="X586" i="5" s="1"/>
  <c r="Q586" i="5"/>
  <c r="W586" i="5" s="1"/>
  <c r="F586" i="5"/>
  <c r="T598" i="5"/>
  <c r="S598" i="5"/>
  <c r="X598" i="5" s="1"/>
  <c r="Q598" i="5"/>
  <c r="W598" i="5" s="1"/>
  <c r="F598" i="5"/>
  <c r="T320" i="5"/>
  <c r="S320" i="5"/>
  <c r="X320" i="5" s="1"/>
  <c r="Q320" i="5"/>
  <c r="W320" i="5" s="1"/>
  <c r="F320" i="5"/>
  <c r="T275" i="5"/>
  <c r="S275" i="5"/>
  <c r="X275" i="5" s="1"/>
  <c r="Q275" i="5"/>
  <c r="W275" i="5" s="1"/>
  <c r="F275" i="5"/>
  <c r="T425" i="5"/>
  <c r="S425" i="5"/>
  <c r="X425" i="5" s="1"/>
  <c r="Q425" i="5"/>
  <c r="W425" i="5" s="1"/>
  <c r="F425" i="5"/>
  <c r="T372" i="5"/>
  <c r="S372" i="5"/>
  <c r="X372" i="5" s="1"/>
  <c r="Q372" i="5"/>
  <c r="W372" i="5" s="1"/>
  <c r="F372" i="5"/>
  <c r="T146" i="5"/>
  <c r="S146" i="5"/>
  <c r="X146" i="5" s="1"/>
  <c r="Q146" i="5"/>
  <c r="W146" i="5" s="1"/>
  <c r="F146" i="5"/>
  <c r="T303" i="5"/>
  <c r="S303" i="5"/>
  <c r="X303" i="5" s="1"/>
  <c r="Q303" i="5"/>
  <c r="W303" i="5" s="1"/>
  <c r="F303" i="5"/>
  <c r="T571" i="5"/>
  <c r="S571" i="5"/>
  <c r="X571" i="5" s="1"/>
  <c r="Q571" i="5"/>
  <c r="W571" i="5" s="1"/>
  <c r="F571" i="5"/>
  <c r="T257" i="5"/>
  <c r="S257" i="5"/>
  <c r="X257" i="5" s="1"/>
  <c r="Q257" i="5"/>
  <c r="W257" i="5" s="1"/>
  <c r="F257" i="5"/>
  <c r="T438" i="5"/>
  <c r="S438" i="5"/>
  <c r="X438" i="5" s="1"/>
  <c r="Q438" i="5"/>
  <c r="W438" i="5" s="1"/>
  <c r="F438" i="5"/>
  <c r="T223" i="5"/>
  <c r="S223" i="5"/>
  <c r="X223" i="5" s="1"/>
  <c r="Q223" i="5"/>
  <c r="W223" i="5" s="1"/>
  <c r="F223" i="5"/>
  <c r="T472" i="5"/>
  <c r="S472" i="5"/>
  <c r="X472" i="5" s="1"/>
  <c r="Q472" i="5"/>
  <c r="W472" i="5" s="1"/>
  <c r="F472" i="5"/>
  <c r="T106" i="5"/>
  <c r="S106" i="5"/>
  <c r="X106" i="5" s="1"/>
  <c r="Q106" i="5"/>
  <c r="W106" i="5" s="1"/>
  <c r="F106" i="5"/>
  <c r="T374" i="5"/>
  <c r="S374" i="5"/>
  <c r="X374" i="5" s="1"/>
  <c r="Q374" i="5"/>
  <c r="W374" i="5" s="1"/>
  <c r="F374" i="5"/>
  <c r="T285" i="5"/>
  <c r="S285" i="5"/>
  <c r="X285" i="5" s="1"/>
  <c r="Q285" i="5"/>
  <c r="W285" i="5" s="1"/>
  <c r="F285" i="5"/>
  <c r="T308" i="5"/>
  <c r="S308" i="5"/>
  <c r="X308" i="5" s="1"/>
  <c r="Q308" i="5"/>
  <c r="W308" i="5" s="1"/>
  <c r="F308" i="5"/>
  <c r="T507" i="5"/>
  <c r="S507" i="5"/>
  <c r="X507" i="5" s="1"/>
  <c r="Q507" i="5"/>
  <c r="W507" i="5" s="1"/>
  <c r="F507" i="5"/>
  <c r="T175" i="5"/>
  <c r="S175" i="5"/>
  <c r="X175" i="5" s="1"/>
  <c r="Q175" i="5"/>
  <c r="W175" i="5" s="1"/>
  <c r="F175" i="5"/>
  <c r="T424" i="5"/>
  <c r="S424" i="5"/>
  <c r="X424" i="5" s="1"/>
  <c r="Q424" i="5"/>
  <c r="W424" i="5" s="1"/>
  <c r="F424" i="5"/>
  <c r="T224" i="5"/>
  <c r="S224" i="5"/>
  <c r="X224" i="5" s="1"/>
  <c r="Q224" i="5"/>
  <c r="W224" i="5" s="1"/>
  <c r="F224" i="5"/>
  <c r="T240" i="5"/>
  <c r="S240" i="5"/>
  <c r="X240" i="5" s="1"/>
  <c r="Q240" i="5"/>
  <c r="W240" i="5" s="1"/>
  <c r="F240" i="5"/>
  <c r="T337" i="5"/>
  <c r="S337" i="5"/>
  <c r="X337" i="5" s="1"/>
  <c r="Q337" i="5"/>
  <c r="W337" i="5" s="1"/>
  <c r="F337" i="5"/>
  <c r="T298" i="5"/>
  <c r="S298" i="5"/>
  <c r="X298" i="5" s="1"/>
  <c r="Q298" i="5"/>
  <c r="W298" i="5" s="1"/>
  <c r="F298" i="5"/>
  <c r="T141" i="5"/>
  <c r="S141" i="5"/>
  <c r="X141" i="5" s="1"/>
  <c r="Q141" i="5"/>
  <c r="W141" i="5" s="1"/>
  <c r="F141" i="5"/>
  <c r="T647" i="5"/>
  <c r="S647" i="5"/>
  <c r="X647" i="5" s="1"/>
  <c r="Q647" i="5"/>
  <c r="W647" i="5" s="1"/>
  <c r="F647" i="5"/>
  <c r="T513" i="5"/>
  <c r="S513" i="5"/>
  <c r="X513" i="5" s="1"/>
  <c r="Q513" i="5"/>
  <c r="W513" i="5" s="1"/>
  <c r="F513" i="5"/>
  <c r="T191" i="5"/>
  <c r="S191" i="5"/>
  <c r="X191" i="5" s="1"/>
  <c r="Q191" i="5"/>
  <c r="W191" i="5" s="1"/>
  <c r="F191" i="5"/>
  <c r="T357" i="5"/>
  <c r="S357" i="5"/>
  <c r="X357" i="5" s="1"/>
  <c r="Q357" i="5"/>
  <c r="W357" i="5" s="1"/>
  <c r="F357" i="5"/>
  <c r="T620" i="5"/>
  <c r="S620" i="5"/>
  <c r="X620" i="5" s="1"/>
  <c r="Q620" i="5"/>
  <c r="W620" i="5" s="1"/>
  <c r="F620" i="5"/>
  <c r="T123" i="5"/>
  <c r="S123" i="5"/>
  <c r="X123" i="5" s="1"/>
  <c r="Q123" i="5"/>
  <c r="W123" i="5" s="1"/>
  <c r="F123" i="5"/>
  <c r="T75" i="5"/>
  <c r="S75" i="5"/>
  <c r="X75" i="5" s="1"/>
  <c r="Q75" i="5"/>
  <c r="W75" i="5" s="1"/>
  <c r="F75" i="5"/>
  <c r="T35" i="5"/>
  <c r="S35" i="5"/>
  <c r="X35" i="5" s="1"/>
  <c r="Q35" i="5"/>
  <c r="W35" i="5" s="1"/>
  <c r="F35" i="5"/>
  <c r="T641" i="5"/>
  <c r="S641" i="5"/>
  <c r="X641" i="5" s="1"/>
  <c r="Q641" i="5"/>
  <c r="W641" i="5" s="1"/>
  <c r="F641" i="5"/>
  <c r="T23" i="5"/>
  <c r="S23" i="5"/>
  <c r="X23" i="5" s="1"/>
  <c r="Q23" i="5"/>
  <c r="W23" i="5" s="1"/>
  <c r="F23" i="5"/>
  <c r="T10" i="5"/>
  <c r="S10" i="5"/>
  <c r="X10" i="5" s="1"/>
  <c r="Q10" i="5"/>
  <c r="W10" i="5" s="1"/>
  <c r="F10" i="5"/>
  <c r="T426" i="5"/>
  <c r="S426" i="5"/>
  <c r="X426" i="5" s="1"/>
  <c r="Q426" i="5"/>
  <c r="W426" i="5" s="1"/>
  <c r="F426" i="5"/>
  <c r="T122" i="5"/>
  <c r="S122" i="5"/>
  <c r="X122" i="5" s="1"/>
  <c r="Q122" i="5"/>
  <c r="W122" i="5" s="1"/>
  <c r="F122" i="5"/>
  <c r="T273" i="5"/>
  <c r="S273" i="5"/>
  <c r="X273" i="5" s="1"/>
  <c r="Q273" i="5"/>
  <c r="W273" i="5" s="1"/>
  <c r="F273" i="5"/>
  <c r="T410" i="5"/>
  <c r="S410" i="5"/>
  <c r="X410" i="5" s="1"/>
  <c r="Q410" i="5"/>
  <c r="W410" i="5" s="1"/>
  <c r="F410" i="5"/>
  <c r="T270" i="5"/>
  <c r="S270" i="5"/>
  <c r="X270" i="5" s="1"/>
  <c r="Q270" i="5"/>
  <c r="W270" i="5" s="1"/>
  <c r="F270" i="5"/>
  <c r="T363" i="5"/>
  <c r="S363" i="5"/>
  <c r="X363" i="5" s="1"/>
  <c r="Q363" i="5"/>
  <c r="W363" i="5" s="1"/>
  <c r="F363" i="5"/>
  <c r="T114" i="5"/>
  <c r="S114" i="5"/>
  <c r="X114" i="5" s="1"/>
  <c r="Q114" i="5"/>
  <c r="W114" i="5" s="1"/>
  <c r="F114" i="5"/>
  <c r="T29" i="5"/>
  <c r="S29" i="5"/>
  <c r="X29" i="5" s="1"/>
  <c r="Q29" i="5"/>
  <c r="W29" i="5" s="1"/>
  <c r="F29" i="5"/>
  <c r="T200" i="5"/>
  <c r="S200" i="5"/>
  <c r="X200" i="5" s="1"/>
  <c r="Q200" i="5"/>
  <c r="W200" i="5" s="1"/>
  <c r="F200" i="5"/>
  <c r="T225" i="5"/>
  <c r="S225" i="5"/>
  <c r="X225" i="5" s="1"/>
  <c r="Q225" i="5"/>
  <c r="W225" i="5" s="1"/>
  <c r="F225" i="5"/>
  <c r="T259" i="5"/>
  <c r="S259" i="5"/>
  <c r="X259" i="5" s="1"/>
  <c r="Q259" i="5"/>
  <c r="W259" i="5" s="1"/>
  <c r="F259" i="5"/>
  <c r="T579" i="5"/>
  <c r="S579" i="5"/>
  <c r="X579" i="5" s="1"/>
  <c r="Q579" i="5"/>
  <c r="W579" i="5" s="1"/>
  <c r="F579" i="5"/>
  <c r="T335" i="5"/>
  <c r="S335" i="5"/>
  <c r="X335" i="5" s="1"/>
  <c r="Q335" i="5"/>
  <c r="W335" i="5" s="1"/>
  <c r="F335" i="5"/>
  <c r="T549" i="5"/>
  <c r="S549" i="5"/>
  <c r="X549" i="5" s="1"/>
  <c r="Q549" i="5"/>
  <c r="W549" i="5" s="1"/>
  <c r="F549" i="5"/>
  <c r="T573" i="5"/>
  <c r="S573" i="5"/>
  <c r="X573" i="5" s="1"/>
  <c r="Q573" i="5"/>
  <c r="W573" i="5" s="1"/>
  <c r="F573" i="5"/>
  <c r="T509" i="5"/>
  <c r="S509" i="5"/>
  <c r="X509" i="5" s="1"/>
  <c r="Q509" i="5"/>
  <c r="W509" i="5" s="1"/>
  <c r="F509" i="5"/>
  <c r="T407" i="5"/>
  <c r="S407" i="5"/>
  <c r="X407" i="5" s="1"/>
  <c r="Q407" i="5"/>
  <c r="W407" i="5" s="1"/>
  <c r="F407" i="5"/>
  <c r="T636" i="5"/>
  <c r="S636" i="5"/>
  <c r="X636" i="5" s="1"/>
  <c r="Q636" i="5"/>
  <c r="W636" i="5" s="1"/>
  <c r="F636" i="5"/>
  <c r="T49" i="5"/>
  <c r="S49" i="5"/>
  <c r="X49" i="5" s="1"/>
  <c r="Q49" i="5"/>
  <c r="W49" i="5" s="1"/>
  <c r="F49" i="5"/>
  <c r="T360" i="5"/>
  <c r="S360" i="5"/>
  <c r="X360" i="5" s="1"/>
  <c r="Q360" i="5"/>
  <c r="W360" i="5" s="1"/>
  <c r="F360" i="5"/>
  <c r="T534" i="5"/>
  <c r="S534" i="5"/>
  <c r="X534" i="5" s="1"/>
  <c r="Q534" i="5"/>
  <c r="W534" i="5" s="1"/>
  <c r="F534" i="5"/>
  <c r="T54" i="5"/>
  <c r="S54" i="5"/>
  <c r="X54" i="5" s="1"/>
  <c r="Q54" i="5"/>
  <c r="W54" i="5" s="1"/>
  <c r="F54" i="5"/>
  <c r="T55" i="5"/>
  <c r="S55" i="5"/>
  <c r="X55" i="5" s="1"/>
  <c r="Q55" i="5"/>
  <c r="W55" i="5" s="1"/>
  <c r="F55" i="5"/>
  <c r="T148" i="5"/>
  <c r="S148" i="5"/>
  <c r="X148" i="5" s="1"/>
  <c r="Q148" i="5"/>
  <c r="W148" i="5" s="1"/>
  <c r="F148" i="5"/>
  <c r="T393" i="5"/>
  <c r="S393" i="5"/>
  <c r="X393" i="5" s="1"/>
  <c r="Q393" i="5"/>
  <c r="W393" i="5" s="1"/>
  <c r="F393" i="5"/>
  <c r="T292" i="5"/>
  <c r="S292" i="5"/>
  <c r="X292" i="5" s="1"/>
  <c r="Q292" i="5"/>
  <c r="W292" i="5" s="1"/>
  <c r="F292" i="5"/>
  <c r="T550" i="5"/>
  <c r="S550" i="5"/>
  <c r="X550" i="5" s="1"/>
  <c r="Q550" i="5"/>
  <c r="W550" i="5" s="1"/>
  <c r="F550" i="5"/>
  <c r="T568" i="5"/>
  <c r="S568" i="5"/>
  <c r="X568" i="5" s="1"/>
  <c r="Q568" i="5"/>
  <c r="W568" i="5" s="1"/>
  <c r="F568" i="5"/>
  <c r="T379" i="5"/>
  <c r="S379" i="5"/>
  <c r="X379" i="5" s="1"/>
  <c r="Q379" i="5"/>
  <c r="W379" i="5" s="1"/>
  <c r="F379" i="5"/>
  <c r="T621" i="5"/>
  <c r="S621" i="5"/>
  <c r="X621" i="5" s="1"/>
  <c r="Q621" i="5"/>
  <c r="W621" i="5" s="1"/>
  <c r="F621" i="5"/>
  <c r="T104" i="5"/>
  <c r="S104" i="5"/>
  <c r="X104" i="5" s="1"/>
  <c r="Q104" i="5"/>
  <c r="W104" i="5" s="1"/>
  <c r="F104" i="5"/>
  <c r="T81" i="5"/>
  <c r="S81" i="5"/>
  <c r="X81" i="5" s="1"/>
  <c r="Q81" i="5"/>
  <c r="W81" i="5" s="1"/>
  <c r="F81" i="5"/>
  <c r="T471" i="5"/>
  <c r="S471" i="5"/>
  <c r="X471" i="5" s="1"/>
  <c r="Q471" i="5"/>
  <c r="W471" i="5" s="1"/>
  <c r="F471" i="5"/>
  <c r="T514" i="5"/>
  <c r="S514" i="5"/>
  <c r="X514" i="5" s="1"/>
  <c r="Q514" i="5"/>
  <c r="W514" i="5" s="1"/>
  <c r="F514" i="5"/>
  <c r="T2" i="5"/>
  <c r="S2" i="5"/>
  <c r="X2" i="5" s="1"/>
  <c r="Q2" i="5"/>
  <c r="W2" i="5" s="1"/>
  <c r="F2" i="5"/>
  <c r="T609" i="5"/>
  <c r="S609" i="5"/>
  <c r="X609" i="5" s="1"/>
  <c r="Q609" i="5"/>
  <c r="W609" i="5" s="1"/>
  <c r="F609" i="5"/>
  <c r="T286" i="5"/>
  <c r="S286" i="5"/>
  <c r="X286" i="5" s="1"/>
  <c r="Q286" i="5"/>
  <c r="W286" i="5" s="1"/>
  <c r="F286" i="5"/>
  <c r="T281" i="5"/>
  <c r="S281" i="5"/>
  <c r="X281" i="5" s="1"/>
  <c r="Q281" i="5"/>
  <c r="W281" i="5" s="1"/>
  <c r="F281" i="5"/>
  <c r="T56" i="5"/>
  <c r="S56" i="5"/>
  <c r="X56" i="5" s="1"/>
  <c r="Q56" i="5"/>
  <c r="W56" i="5" s="1"/>
  <c r="F56" i="5"/>
  <c r="T383" i="5"/>
  <c r="S383" i="5"/>
  <c r="X383" i="5" s="1"/>
  <c r="Q383" i="5"/>
  <c r="W383" i="5" s="1"/>
  <c r="F383" i="5"/>
  <c r="T33" i="5"/>
  <c r="S33" i="5"/>
  <c r="X33" i="5" s="1"/>
  <c r="Q33" i="5"/>
  <c r="W33" i="5" s="1"/>
  <c r="F33" i="5"/>
  <c r="T551" i="5"/>
  <c r="S551" i="5"/>
  <c r="X551" i="5" s="1"/>
  <c r="Q551" i="5"/>
  <c r="W551" i="5" s="1"/>
  <c r="F551" i="5"/>
  <c r="T280" i="5"/>
  <c r="S280" i="5"/>
  <c r="X280" i="5" s="1"/>
  <c r="Q280" i="5"/>
  <c r="W280" i="5" s="1"/>
  <c r="F280" i="5"/>
  <c r="T154" i="5"/>
  <c r="S154" i="5"/>
  <c r="X154" i="5" s="1"/>
  <c r="Q154" i="5"/>
  <c r="W154" i="5" s="1"/>
  <c r="F154" i="5"/>
  <c r="T258" i="5"/>
  <c r="S258" i="5"/>
  <c r="X258" i="5" s="1"/>
  <c r="Q258" i="5"/>
  <c r="W258" i="5" s="1"/>
  <c r="F258" i="5"/>
  <c r="T342" i="5"/>
  <c r="S342" i="5"/>
  <c r="X342" i="5" s="1"/>
  <c r="Q342" i="5"/>
  <c r="W342" i="5" s="1"/>
  <c r="F342" i="5"/>
  <c r="T556" i="5"/>
  <c r="S556" i="5"/>
  <c r="X556" i="5" s="1"/>
  <c r="Q556" i="5"/>
  <c r="W556" i="5" s="1"/>
  <c r="F556" i="5"/>
  <c r="T409" i="5"/>
  <c r="S409" i="5"/>
  <c r="X409" i="5" s="1"/>
  <c r="Q409" i="5"/>
  <c r="W409" i="5" s="1"/>
  <c r="F409" i="5"/>
  <c r="T72" i="5"/>
  <c r="S72" i="5"/>
  <c r="X72" i="5" s="1"/>
  <c r="Q72" i="5"/>
  <c r="W72" i="5" s="1"/>
  <c r="F72" i="5"/>
  <c r="T25" i="5"/>
  <c r="S25" i="5"/>
  <c r="X25" i="5" s="1"/>
  <c r="Q25" i="5"/>
  <c r="W25" i="5" s="1"/>
  <c r="F25" i="5"/>
  <c r="T313" i="5"/>
  <c r="S313" i="5"/>
  <c r="X313" i="5" s="1"/>
  <c r="Q313" i="5"/>
  <c r="W313" i="5" s="1"/>
  <c r="F313" i="5"/>
  <c r="T188" i="5"/>
  <c r="S188" i="5"/>
  <c r="X188" i="5" s="1"/>
  <c r="Q188" i="5"/>
  <c r="W188" i="5" s="1"/>
  <c r="F188" i="5"/>
  <c r="T474" i="5"/>
  <c r="S474" i="5"/>
  <c r="X474" i="5" s="1"/>
  <c r="Q474" i="5"/>
  <c r="W474" i="5" s="1"/>
  <c r="F474" i="5"/>
  <c r="T615" i="5"/>
  <c r="S615" i="5"/>
  <c r="X615" i="5" s="1"/>
  <c r="Q615" i="5"/>
  <c r="W615" i="5" s="1"/>
  <c r="F615" i="5"/>
  <c r="T228" i="5"/>
  <c r="S228" i="5"/>
  <c r="X228" i="5" s="1"/>
  <c r="Q228" i="5"/>
  <c r="W228" i="5" s="1"/>
  <c r="F228" i="5"/>
  <c r="T523" i="5"/>
  <c r="S523" i="5"/>
  <c r="X523" i="5" s="1"/>
  <c r="Q523" i="5"/>
  <c r="W523" i="5" s="1"/>
  <c r="F523" i="5"/>
  <c r="T530" i="5"/>
  <c r="S530" i="5"/>
  <c r="X530" i="5" s="1"/>
  <c r="Q530" i="5"/>
  <c r="W530" i="5" s="1"/>
  <c r="F530" i="5"/>
  <c r="T232" i="5"/>
  <c r="S232" i="5"/>
  <c r="X232" i="5" s="1"/>
  <c r="Q232" i="5"/>
  <c r="W232" i="5" s="1"/>
  <c r="F232" i="5"/>
  <c r="T118" i="5"/>
  <c r="S118" i="5"/>
  <c r="X118" i="5" s="1"/>
  <c r="Q118" i="5"/>
  <c r="W118" i="5" s="1"/>
  <c r="F118" i="5"/>
  <c r="T109" i="5"/>
  <c r="S109" i="5"/>
  <c r="X109" i="5" s="1"/>
  <c r="Q109" i="5"/>
  <c r="W109" i="5" s="1"/>
  <c r="F109" i="5"/>
  <c r="T268" i="5"/>
  <c r="S268" i="5"/>
  <c r="X268" i="5" s="1"/>
  <c r="Q268" i="5"/>
  <c r="W268" i="5" s="1"/>
  <c r="F268" i="5"/>
  <c r="T239" i="5"/>
  <c r="S239" i="5"/>
  <c r="X239" i="5" s="1"/>
  <c r="Q239" i="5"/>
  <c r="W239" i="5" s="1"/>
  <c r="F239" i="5"/>
  <c r="T506" i="5"/>
  <c r="S506" i="5"/>
  <c r="X506" i="5" s="1"/>
  <c r="Q506" i="5"/>
  <c r="W506" i="5" s="1"/>
  <c r="F506" i="5"/>
  <c r="T651" i="5"/>
  <c r="S651" i="5"/>
  <c r="X651" i="5" s="1"/>
  <c r="Q651" i="5"/>
  <c r="W651" i="5" s="1"/>
  <c r="F651" i="5"/>
  <c r="T57" i="5"/>
  <c r="S57" i="5"/>
  <c r="X57" i="5" s="1"/>
  <c r="Q57" i="5"/>
  <c r="W57" i="5" s="1"/>
  <c r="F57" i="5"/>
  <c r="T397" i="5"/>
  <c r="S397" i="5"/>
  <c r="X397" i="5" s="1"/>
  <c r="Q397" i="5"/>
  <c r="W397" i="5" s="1"/>
  <c r="F397" i="5"/>
  <c r="T492" i="5"/>
  <c r="S492" i="5"/>
  <c r="X492" i="5" s="1"/>
  <c r="Q492" i="5"/>
  <c r="W492" i="5" s="1"/>
  <c r="F492" i="5"/>
  <c r="T629" i="5"/>
  <c r="S629" i="5"/>
  <c r="X629" i="5" s="1"/>
  <c r="Q629" i="5"/>
  <c r="W629" i="5" s="1"/>
  <c r="F629" i="5"/>
  <c r="T254" i="5"/>
  <c r="S254" i="5"/>
  <c r="X254" i="5" s="1"/>
  <c r="Q254" i="5"/>
  <c r="W254" i="5" s="1"/>
  <c r="F254" i="5"/>
  <c r="T276" i="5"/>
  <c r="S276" i="5"/>
  <c r="X276" i="5" s="1"/>
  <c r="Q276" i="5"/>
  <c r="W276" i="5" s="1"/>
  <c r="F276" i="5"/>
  <c r="T267" i="5"/>
  <c r="S267" i="5"/>
  <c r="X267" i="5" s="1"/>
  <c r="Q267" i="5"/>
  <c r="W267" i="5" s="1"/>
  <c r="F267" i="5"/>
  <c r="T103" i="5"/>
  <c r="S103" i="5"/>
  <c r="X103" i="5" s="1"/>
  <c r="Q103" i="5"/>
  <c r="W103" i="5" s="1"/>
  <c r="F103" i="5"/>
  <c r="T300" i="5"/>
  <c r="S300" i="5"/>
  <c r="X300" i="5" s="1"/>
  <c r="Q300" i="5"/>
  <c r="W300" i="5" s="1"/>
  <c r="F300" i="5"/>
  <c r="T229" i="5"/>
  <c r="S229" i="5"/>
  <c r="X229" i="5" s="1"/>
  <c r="Q229" i="5"/>
  <c r="W229" i="5" s="1"/>
  <c r="F229" i="5"/>
  <c r="T355" i="5"/>
  <c r="S355" i="5"/>
  <c r="X355" i="5" s="1"/>
  <c r="Q355" i="5"/>
  <c r="W355" i="5" s="1"/>
  <c r="F355" i="5"/>
  <c r="T639" i="5"/>
  <c r="S639" i="5"/>
  <c r="X639" i="5" s="1"/>
  <c r="Q639" i="5"/>
  <c r="W639" i="5" s="1"/>
  <c r="F639" i="5"/>
  <c r="T508" i="5"/>
  <c r="S508" i="5"/>
  <c r="X508" i="5" s="1"/>
  <c r="Q508" i="5"/>
  <c r="W508" i="5" s="1"/>
  <c r="F508" i="5"/>
  <c r="T338" i="5"/>
  <c r="S338" i="5"/>
  <c r="X338" i="5" s="1"/>
  <c r="Q338" i="5"/>
  <c r="W338" i="5" s="1"/>
  <c r="F338" i="5"/>
  <c r="T349" i="5"/>
  <c r="S349" i="5"/>
  <c r="X349" i="5" s="1"/>
  <c r="Q349" i="5"/>
  <c r="W349" i="5" s="1"/>
  <c r="F349" i="5"/>
  <c r="T463" i="5"/>
  <c r="S463" i="5"/>
  <c r="X463" i="5" s="1"/>
  <c r="Q463" i="5"/>
  <c r="W463" i="5" s="1"/>
  <c r="F463" i="5"/>
  <c r="T640" i="5"/>
  <c r="S640" i="5"/>
  <c r="X640" i="5" s="1"/>
  <c r="Q640" i="5"/>
  <c r="W640" i="5" s="1"/>
  <c r="F640" i="5"/>
  <c r="T364" i="5"/>
  <c r="S364" i="5"/>
  <c r="X364" i="5" s="1"/>
  <c r="Q364" i="5"/>
  <c r="W364" i="5" s="1"/>
  <c r="F364" i="5"/>
  <c r="T161" i="5"/>
  <c r="S161" i="5"/>
  <c r="X161" i="5" s="1"/>
  <c r="Q161" i="5"/>
  <c r="W161" i="5" s="1"/>
  <c r="F161" i="5"/>
  <c r="T252" i="5"/>
  <c r="S252" i="5"/>
  <c r="X252" i="5" s="1"/>
  <c r="Q252" i="5"/>
  <c r="W252" i="5" s="1"/>
  <c r="F252" i="5"/>
  <c r="T173" i="5"/>
  <c r="S173" i="5"/>
  <c r="X173" i="5" s="1"/>
  <c r="Q173" i="5"/>
  <c r="W173" i="5" s="1"/>
  <c r="F173" i="5"/>
  <c r="T623" i="5"/>
  <c r="S623" i="5"/>
  <c r="X623" i="5" s="1"/>
  <c r="Q623" i="5"/>
  <c r="W623" i="5" s="1"/>
  <c r="F623" i="5"/>
  <c r="T209" i="5"/>
  <c r="S209" i="5"/>
  <c r="X209" i="5" s="1"/>
  <c r="Q209" i="5"/>
  <c r="W209" i="5" s="1"/>
  <c r="F209" i="5"/>
  <c r="T269" i="5"/>
  <c r="S269" i="5"/>
  <c r="X269" i="5" s="1"/>
  <c r="Q269" i="5"/>
  <c r="W269" i="5" s="1"/>
  <c r="F269" i="5"/>
  <c r="T344" i="5"/>
  <c r="S344" i="5"/>
  <c r="X344" i="5" s="1"/>
  <c r="Q344" i="5"/>
  <c r="W344" i="5" s="1"/>
  <c r="F344" i="5"/>
  <c r="T202" i="5"/>
  <c r="S202" i="5"/>
  <c r="X202" i="5" s="1"/>
  <c r="Q202" i="5"/>
  <c r="W202" i="5" s="1"/>
  <c r="F202" i="5"/>
  <c r="T73" i="5"/>
  <c r="S73" i="5"/>
  <c r="X73" i="5" s="1"/>
  <c r="Q73" i="5"/>
  <c r="W73" i="5" s="1"/>
  <c r="F73" i="5"/>
  <c r="T115" i="5"/>
  <c r="S115" i="5"/>
  <c r="X115" i="5" s="1"/>
  <c r="Q115" i="5"/>
  <c r="W115" i="5" s="1"/>
  <c r="F115" i="5"/>
  <c r="T179" i="5"/>
  <c r="S179" i="5"/>
  <c r="X179" i="5" s="1"/>
  <c r="Q179" i="5"/>
  <c r="W179" i="5" s="1"/>
  <c r="F179" i="5"/>
  <c r="T343" i="5"/>
  <c r="S343" i="5"/>
  <c r="X343" i="5" s="1"/>
  <c r="Q343" i="5"/>
  <c r="W343" i="5" s="1"/>
  <c r="F343" i="5"/>
  <c r="T90" i="5"/>
  <c r="S90" i="5"/>
  <c r="X90" i="5" s="1"/>
  <c r="Q90" i="5"/>
  <c r="W90" i="5" s="1"/>
  <c r="F90" i="5"/>
  <c r="T132" i="5"/>
  <c r="S132" i="5"/>
  <c r="X132" i="5" s="1"/>
  <c r="Q132" i="5"/>
  <c r="W132" i="5" s="1"/>
  <c r="F132" i="5"/>
  <c r="T370" i="5"/>
  <c r="S370" i="5"/>
  <c r="X370" i="5" s="1"/>
  <c r="Q370" i="5"/>
  <c r="W370" i="5" s="1"/>
  <c r="F370" i="5"/>
  <c r="T588" i="5"/>
  <c r="S588" i="5"/>
  <c r="X588" i="5" s="1"/>
  <c r="Q588" i="5"/>
  <c r="W588" i="5" s="1"/>
  <c r="F588" i="5"/>
  <c r="T208" i="5"/>
  <c r="S208" i="5"/>
  <c r="X208" i="5" s="1"/>
  <c r="Q208" i="5"/>
  <c r="W208" i="5" s="1"/>
  <c r="F208" i="5"/>
  <c r="T204" i="5"/>
  <c r="S204" i="5"/>
  <c r="X204" i="5" s="1"/>
  <c r="Q204" i="5"/>
  <c r="W204" i="5" s="1"/>
  <c r="F204" i="5"/>
  <c r="T529" i="5"/>
  <c r="S529" i="5"/>
  <c r="X529" i="5" s="1"/>
  <c r="Q529" i="5"/>
  <c r="W529" i="5" s="1"/>
  <c r="F529" i="5"/>
  <c r="T201" i="5"/>
  <c r="S201" i="5"/>
  <c r="X201" i="5" s="1"/>
  <c r="Q201" i="5"/>
  <c r="W201" i="5" s="1"/>
  <c r="F201" i="5"/>
  <c r="T524" i="5"/>
  <c r="S524" i="5"/>
  <c r="X524" i="5" s="1"/>
  <c r="Q524" i="5"/>
  <c r="W524" i="5" s="1"/>
  <c r="F524" i="5"/>
  <c r="T319" i="5"/>
  <c r="S319" i="5"/>
  <c r="X319" i="5" s="1"/>
  <c r="Q319" i="5"/>
  <c r="W319" i="5" s="1"/>
  <c r="F319" i="5"/>
  <c r="T567" i="5"/>
  <c r="S567" i="5"/>
  <c r="X567" i="5" s="1"/>
  <c r="Q567" i="5"/>
  <c r="W567" i="5" s="1"/>
  <c r="F567" i="5"/>
  <c r="T211" i="5"/>
  <c r="S211" i="5"/>
  <c r="X211" i="5" s="1"/>
  <c r="Q211" i="5"/>
  <c r="W211" i="5" s="1"/>
  <c r="F211" i="5"/>
  <c r="T476" i="5"/>
  <c r="S476" i="5"/>
  <c r="X476" i="5" s="1"/>
  <c r="Q476" i="5"/>
  <c r="W476" i="5" s="1"/>
  <c r="F476" i="5"/>
  <c r="T216" i="5"/>
  <c r="S216" i="5"/>
  <c r="X216" i="5" s="1"/>
  <c r="Q216" i="5"/>
  <c r="W216" i="5" s="1"/>
  <c r="F216" i="5"/>
  <c r="T282" i="5"/>
  <c r="S282" i="5"/>
  <c r="X282" i="5" s="1"/>
  <c r="Q282" i="5"/>
  <c r="W282" i="5" s="1"/>
  <c r="F282" i="5"/>
  <c r="T585" i="5"/>
  <c r="S585" i="5"/>
  <c r="X585" i="5" s="1"/>
  <c r="Q585" i="5"/>
  <c r="W585" i="5" s="1"/>
  <c r="F585" i="5"/>
  <c r="T279" i="5"/>
  <c r="S279" i="5"/>
  <c r="X279" i="5" s="1"/>
  <c r="Q279" i="5"/>
  <c r="W279" i="5" s="1"/>
  <c r="F279" i="5"/>
  <c r="T262" i="5"/>
  <c r="S262" i="5"/>
  <c r="X262" i="5" s="1"/>
  <c r="Q262" i="5"/>
  <c r="W262" i="5" s="1"/>
  <c r="F262" i="5"/>
  <c r="T135" i="5"/>
  <c r="S135" i="5"/>
  <c r="X135" i="5" s="1"/>
  <c r="Q135" i="5"/>
  <c r="W135" i="5" s="1"/>
  <c r="F135" i="5"/>
  <c r="T251" i="5"/>
  <c r="S251" i="5"/>
  <c r="X251" i="5" s="1"/>
  <c r="Q251" i="5"/>
  <c r="W251" i="5" s="1"/>
  <c r="F251" i="5"/>
  <c r="T234" i="5"/>
  <c r="S234" i="5"/>
  <c r="X234" i="5" s="1"/>
  <c r="Q234" i="5"/>
  <c r="W234" i="5" s="1"/>
  <c r="F234" i="5"/>
  <c r="T599" i="5"/>
  <c r="S599" i="5"/>
  <c r="X599" i="5" s="1"/>
  <c r="Q599" i="5"/>
  <c r="W599" i="5" s="1"/>
  <c r="F599" i="5"/>
  <c r="T222" i="5"/>
  <c r="S222" i="5"/>
  <c r="X222" i="5" s="1"/>
  <c r="Q222" i="5"/>
  <c r="W222" i="5" s="1"/>
  <c r="F222" i="5"/>
  <c r="T596" i="5"/>
  <c r="S596" i="5"/>
  <c r="X596" i="5" s="1"/>
  <c r="Q596" i="5"/>
  <c r="W596" i="5" s="1"/>
  <c r="F596" i="5"/>
  <c r="T176" i="5"/>
  <c r="S176" i="5"/>
  <c r="X176" i="5" s="1"/>
  <c r="Q176" i="5"/>
  <c r="W176" i="5" s="1"/>
  <c r="F176" i="5"/>
  <c r="T220" i="5"/>
  <c r="S220" i="5"/>
  <c r="X220" i="5" s="1"/>
  <c r="Q220" i="5"/>
  <c r="W220" i="5" s="1"/>
  <c r="F220" i="5"/>
  <c r="T479" i="5"/>
  <c r="S479" i="5"/>
  <c r="X479" i="5" s="1"/>
  <c r="Q479" i="5"/>
  <c r="W479" i="5" s="1"/>
  <c r="F479" i="5"/>
  <c r="T327" i="5"/>
  <c r="S327" i="5"/>
  <c r="X327" i="5" s="1"/>
  <c r="Q327" i="5"/>
  <c r="W327" i="5" s="1"/>
  <c r="F327" i="5"/>
  <c r="T139" i="5"/>
  <c r="S139" i="5"/>
  <c r="X139" i="5" s="1"/>
  <c r="Q139" i="5"/>
  <c r="W139" i="5" s="1"/>
  <c r="F139" i="5"/>
  <c r="T643" i="5"/>
  <c r="S643" i="5"/>
  <c r="X643" i="5" s="1"/>
  <c r="Q643" i="5"/>
  <c r="W643" i="5" s="1"/>
  <c r="F643" i="5"/>
  <c r="T136" i="5"/>
  <c r="S136" i="5"/>
  <c r="X136" i="5" s="1"/>
  <c r="Q136" i="5"/>
  <c r="W136" i="5" s="1"/>
  <c r="F136" i="5"/>
  <c r="T218" i="5"/>
  <c r="S218" i="5"/>
  <c r="X218" i="5" s="1"/>
  <c r="Q218" i="5"/>
  <c r="W218" i="5" s="1"/>
  <c r="F218" i="5"/>
  <c r="T221" i="5"/>
  <c r="S221" i="5"/>
  <c r="X221" i="5" s="1"/>
  <c r="Q221" i="5"/>
  <c r="W221" i="5" s="1"/>
  <c r="F221" i="5"/>
  <c r="T578" i="5"/>
  <c r="S578" i="5"/>
  <c r="X578" i="5" s="1"/>
  <c r="Q578" i="5"/>
  <c r="W578" i="5" s="1"/>
  <c r="F578" i="5"/>
  <c r="T302" i="5"/>
  <c r="S302" i="5"/>
  <c r="X302" i="5" s="1"/>
  <c r="Q302" i="5"/>
  <c r="W302" i="5" s="1"/>
  <c r="F302" i="5"/>
  <c r="T236" i="5"/>
  <c r="S236" i="5"/>
  <c r="X236" i="5" s="1"/>
  <c r="Q236" i="5"/>
  <c r="W236" i="5" s="1"/>
  <c r="F236" i="5"/>
  <c r="T484" i="5"/>
  <c r="S484" i="5"/>
  <c r="X484" i="5" s="1"/>
  <c r="Q484" i="5"/>
  <c r="W484" i="5" s="1"/>
  <c r="F484" i="5"/>
  <c r="T499" i="5"/>
  <c r="S499" i="5"/>
  <c r="X499" i="5" s="1"/>
  <c r="Q499" i="5"/>
  <c r="W499" i="5" s="1"/>
  <c r="F499" i="5"/>
  <c r="T96" i="5"/>
  <c r="S96" i="5"/>
  <c r="X96" i="5" s="1"/>
  <c r="Q96" i="5"/>
  <c r="W96" i="5" s="1"/>
  <c r="F96" i="5"/>
  <c r="T496" i="5"/>
  <c r="S496" i="5"/>
  <c r="X496" i="5" s="1"/>
  <c r="Q496" i="5"/>
  <c r="W496" i="5" s="1"/>
  <c r="F496" i="5"/>
  <c r="T602" i="5"/>
  <c r="S602" i="5"/>
  <c r="X602" i="5" s="1"/>
  <c r="Q602" i="5"/>
  <c r="W602" i="5" s="1"/>
  <c r="F602" i="5"/>
  <c r="T203" i="5"/>
  <c r="S203" i="5"/>
  <c r="X203" i="5" s="1"/>
  <c r="Q203" i="5"/>
  <c r="W203" i="5" s="1"/>
  <c r="F203" i="5"/>
  <c r="T503" i="5"/>
  <c r="S503" i="5"/>
  <c r="X503" i="5" s="1"/>
  <c r="Q503" i="5"/>
  <c r="W503" i="5" s="1"/>
  <c r="F503" i="5"/>
  <c r="T7" i="5"/>
  <c r="S7" i="5"/>
  <c r="X7" i="5" s="1"/>
  <c r="Q7" i="5"/>
  <c r="W7" i="5" s="1"/>
  <c r="F7" i="5"/>
  <c r="T375" i="5"/>
  <c r="S375" i="5"/>
  <c r="X375" i="5" s="1"/>
  <c r="Q375" i="5"/>
  <c r="W375" i="5" s="1"/>
  <c r="F375" i="5"/>
  <c r="T527" i="5"/>
  <c r="S527" i="5"/>
  <c r="X527" i="5" s="1"/>
  <c r="Q527" i="5"/>
  <c r="W527" i="5" s="1"/>
  <c r="F527" i="5"/>
  <c r="T612" i="5"/>
  <c r="S612" i="5"/>
  <c r="X612" i="5" s="1"/>
  <c r="Q612" i="5"/>
  <c r="W612" i="5" s="1"/>
  <c r="F612" i="5"/>
  <c r="T583" i="5"/>
  <c r="S583" i="5"/>
  <c r="X583" i="5" s="1"/>
  <c r="Q583" i="5"/>
  <c r="W583" i="5" s="1"/>
  <c r="F583" i="5"/>
  <c r="T385" i="5"/>
  <c r="S385" i="5"/>
  <c r="X385" i="5" s="1"/>
  <c r="Q385" i="5"/>
  <c r="W385" i="5" s="1"/>
  <c r="F385" i="5"/>
  <c r="T233" i="5"/>
  <c r="S233" i="5"/>
  <c r="X233" i="5" s="1"/>
  <c r="Q233" i="5"/>
  <c r="W233" i="5" s="1"/>
  <c r="F233" i="5"/>
  <c r="T460" i="5"/>
  <c r="S460" i="5"/>
  <c r="X460" i="5" s="1"/>
  <c r="Q460" i="5"/>
  <c r="W460" i="5" s="1"/>
  <c r="F460" i="5"/>
  <c r="T140" i="5"/>
  <c r="S140" i="5"/>
  <c r="X140" i="5" s="1"/>
  <c r="Q140" i="5"/>
  <c r="W140" i="5" s="1"/>
  <c r="F140" i="5"/>
  <c r="T332" i="5"/>
  <c r="S332" i="5"/>
  <c r="X332" i="5" s="1"/>
  <c r="Q332" i="5"/>
  <c r="W332" i="5" s="1"/>
  <c r="F332" i="5"/>
  <c r="T315" i="5"/>
  <c r="S315" i="5"/>
  <c r="X315" i="5" s="1"/>
  <c r="Q315" i="5"/>
  <c r="W315" i="5" s="1"/>
  <c r="F315" i="5"/>
  <c r="T381" i="5"/>
  <c r="S381" i="5"/>
  <c r="X381" i="5" s="1"/>
  <c r="Q381" i="5"/>
  <c r="W381" i="5" s="1"/>
  <c r="F381" i="5"/>
  <c r="T134" i="5"/>
  <c r="S134" i="5"/>
  <c r="X134" i="5" s="1"/>
  <c r="Q134" i="5"/>
  <c r="W134" i="5" s="1"/>
  <c r="F134" i="5"/>
  <c r="T526" i="5"/>
  <c r="S526" i="5"/>
  <c r="X526" i="5" s="1"/>
  <c r="Q526" i="5"/>
  <c r="W526" i="5" s="1"/>
  <c r="F526" i="5"/>
  <c r="T157" i="5"/>
  <c r="S157" i="5"/>
  <c r="X157" i="5" s="1"/>
  <c r="Q157" i="5"/>
  <c r="W157" i="5" s="1"/>
  <c r="F157" i="5"/>
  <c r="T465" i="5"/>
  <c r="S465" i="5"/>
  <c r="X465" i="5" s="1"/>
  <c r="Q465" i="5"/>
  <c r="W465" i="5" s="1"/>
  <c r="F465" i="5"/>
  <c r="T339" i="5"/>
  <c r="S339" i="5"/>
  <c r="X339" i="5" s="1"/>
  <c r="Q339" i="5"/>
  <c r="W339" i="5" s="1"/>
  <c r="F339" i="5"/>
  <c r="T577" i="5"/>
  <c r="S577" i="5"/>
  <c r="X577" i="5" s="1"/>
  <c r="Q577" i="5"/>
  <c r="W577" i="5" s="1"/>
  <c r="F577" i="5"/>
  <c r="T82" i="5"/>
  <c r="S82" i="5"/>
  <c r="X82" i="5" s="1"/>
  <c r="Q82" i="5"/>
  <c r="W82" i="5" s="1"/>
  <c r="F82" i="5"/>
  <c r="T354" i="5"/>
  <c r="S354" i="5"/>
  <c r="X354" i="5" s="1"/>
  <c r="Q354" i="5"/>
  <c r="W354" i="5" s="1"/>
  <c r="F354" i="5"/>
  <c r="T192" i="5"/>
  <c r="S192" i="5"/>
  <c r="X192" i="5" s="1"/>
  <c r="Q192" i="5"/>
  <c r="W192" i="5" s="1"/>
  <c r="F192" i="5"/>
  <c r="T53" i="5"/>
  <c r="S53" i="5"/>
  <c r="X53" i="5" s="1"/>
  <c r="Q53" i="5"/>
  <c r="W53" i="5" s="1"/>
  <c r="F53" i="5"/>
  <c r="T515" i="5"/>
  <c r="S515" i="5"/>
  <c r="X515" i="5" s="1"/>
  <c r="Q515" i="5"/>
  <c r="W515" i="5" s="1"/>
  <c r="F515" i="5"/>
  <c r="T68" i="5"/>
  <c r="S68" i="5"/>
  <c r="X68" i="5" s="1"/>
  <c r="Q68" i="5"/>
  <c r="W68" i="5" s="1"/>
  <c r="F68" i="5"/>
  <c r="T124" i="5"/>
  <c r="S124" i="5"/>
  <c r="X124" i="5" s="1"/>
  <c r="Q124" i="5"/>
  <c r="W124" i="5" s="1"/>
  <c r="F124" i="5"/>
  <c r="T569" i="5"/>
  <c r="S569" i="5"/>
  <c r="X569" i="5" s="1"/>
  <c r="Q569" i="5"/>
  <c r="W569" i="5" s="1"/>
  <c r="F569" i="5"/>
  <c r="T260" i="5"/>
  <c r="S260" i="5"/>
  <c r="X260" i="5" s="1"/>
  <c r="Q260" i="5"/>
  <c r="W260" i="5" s="1"/>
  <c r="F260" i="5"/>
  <c r="T584" i="5"/>
  <c r="S584" i="5"/>
  <c r="X584" i="5" s="1"/>
  <c r="Q584" i="5"/>
  <c r="W584" i="5" s="1"/>
  <c r="F584" i="5"/>
  <c r="T398" i="5"/>
  <c r="S398" i="5"/>
  <c r="X398" i="5" s="1"/>
  <c r="Q398" i="5"/>
  <c r="W398" i="5" s="1"/>
  <c r="F398" i="5"/>
  <c r="T408" i="5"/>
  <c r="S408" i="5"/>
  <c r="X408" i="5" s="1"/>
  <c r="Q408" i="5"/>
  <c r="W408" i="5" s="1"/>
  <c r="F408" i="5"/>
  <c r="T386" i="5"/>
  <c r="S386" i="5"/>
  <c r="X386" i="5" s="1"/>
  <c r="Q386" i="5"/>
  <c r="W386" i="5" s="1"/>
  <c r="F386" i="5"/>
  <c r="T120" i="5"/>
  <c r="S120" i="5"/>
  <c r="X120" i="5" s="1"/>
  <c r="Q120" i="5"/>
  <c r="W120" i="5" s="1"/>
  <c r="F120" i="5"/>
  <c r="T301" i="5"/>
  <c r="S301" i="5"/>
  <c r="X301" i="5" s="1"/>
  <c r="Q301" i="5"/>
  <c r="W301" i="5" s="1"/>
  <c r="F301" i="5"/>
  <c r="T24" i="5"/>
  <c r="S24" i="5"/>
  <c r="X24" i="5" s="1"/>
  <c r="Q24" i="5"/>
  <c r="W24" i="5" s="1"/>
  <c r="F24" i="5"/>
  <c r="T593" i="5"/>
  <c r="S593" i="5"/>
  <c r="X593" i="5" s="1"/>
  <c r="Q593" i="5"/>
  <c r="W593" i="5" s="1"/>
  <c r="F593" i="5"/>
  <c r="T147" i="5"/>
  <c r="S147" i="5"/>
  <c r="X147" i="5" s="1"/>
  <c r="Q147" i="5"/>
  <c r="W147" i="5" s="1"/>
  <c r="F147" i="5"/>
  <c r="T493" i="5"/>
  <c r="S493" i="5"/>
  <c r="X493" i="5" s="1"/>
  <c r="Q493" i="5"/>
  <c r="W493" i="5" s="1"/>
  <c r="F493" i="5"/>
  <c r="T521" i="5"/>
  <c r="S521" i="5"/>
  <c r="X521" i="5" s="1"/>
  <c r="Q521" i="5"/>
  <c r="W521" i="5" s="1"/>
  <c r="F521" i="5"/>
  <c r="T626" i="5"/>
  <c r="S626" i="5"/>
  <c r="X626" i="5" s="1"/>
  <c r="Q626" i="5"/>
  <c r="W626" i="5" s="1"/>
  <c r="F626" i="5"/>
  <c r="T345" i="5"/>
  <c r="S345" i="5"/>
  <c r="X345" i="5" s="1"/>
  <c r="Q345" i="5"/>
  <c r="W345" i="5" s="1"/>
  <c r="F345" i="5"/>
  <c r="T546" i="5"/>
  <c r="S546" i="5"/>
  <c r="X546" i="5" s="1"/>
  <c r="Q546" i="5"/>
  <c r="W546" i="5" s="1"/>
  <c r="F546" i="5"/>
  <c r="T76" i="5"/>
  <c r="S76" i="5"/>
  <c r="X76" i="5" s="1"/>
  <c r="Q76" i="5"/>
  <c r="W76" i="5" s="1"/>
  <c r="F76" i="5"/>
  <c r="T376" i="5"/>
  <c r="S376" i="5"/>
  <c r="X376" i="5" s="1"/>
  <c r="Q376" i="5"/>
  <c r="W376" i="5" s="1"/>
  <c r="F376" i="5"/>
  <c r="T266" i="5"/>
  <c r="S266" i="5"/>
  <c r="X266" i="5" s="1"/>
  <c r="Q266" i="5"/>
  <c r="W266" i="5" s="1"/>
  <c r="F266" i="5"/>
  <c r="T547" i="5"/>
  <c r="S547" i="5"/>
  <c r="X547" i="5" s="1"/>
  <c r="Q547" i="5"/>
  <c r="W547" i="5" s="1"/>
  <c r="F547" i="5"/>
  <c r="T117" i="5"/>
  <c r="S117" i="5"/>
  <c r="X117" i="5" s="1"/>
  <c r="Q117" i="5"/>
  <c r="W117" i="5" s="1"/>
  <c r="F117" i="5"/>
  <c r="T456" i="5"/>
  <c r="S456" i="5"/>
  <c r="X456" i="5" s="1"/>
  <c r="Q456" i="5"/>
  <c r="W456" i="5" s="1"/>
  <c r="F456" i="5"/>
  <c r="T64" i="5"/>
  <c r="S64" i="5"/>
  <c r="X64" i="5" s="1"/>
  <c r="Q64" i="5"/>
  <c r="W64" i="5" s="1"/>
  <c r="F64" i="5"/>
  <c r="T272" i="5"/>
  <c r="S272" i="5"/>
  <c r="X272" i="5" s="1"/>
  <c r="Q272" i="5"/>
  <c r="W272" i="5" s="1"/>
  <c r="F272" i="5"/>
  <c r="T133" i="5"/>
  <c r="S133" i="5"/>
  <c r="X133" i="5" s="1"/>
  <c r="Q133" i="5"/>
  <c r="W133" i="5" s="1"/>
  <c r="F133" i="5"/>
  <c r="T495" i="5"/>
  <c r="S495" i="5"/>
  <c r="X495" i="5" s="1"/>
  <c r="Q495" i="5"/>
  <c r="W495" i="5" s="1"/>
  <c r="F495" i="5"/>
  <c r="T36" i="5"/>
  <c r="S36" i="5"/>
  <c r="X36" i="5" s="1"/>
  <c r="Q36" i="5"/>
  <c r="W36" i="5" s="1"/>
  <c r="F36" i="5"/>
  <c r="T167" i="5"/>
  <c r="S167" i="5"/>
  <c r="X167" i="5" s="1"/>
  <c r="Q167" i="5"/>
  <c r="W167" i="5" s="1"/>
  <c r="F167" i="5"/>
  <c r="T483" i="5"/>
  <c r="S483" i="5"/>
  <c r="X483" i="5" s="1"/>
  <c r="Q483" i="5"/>
  <c r="W483" i="5" s="1"/>
  <c r="F483" i="5"/>
  <c r="T26" i="5"/>
  <c r="S26" i="5"/>
  <c r="X26" i="5" s="1"/>
  <c r="Q26" i="5"/>
  <c r="W26" i="5" s="1"/>
  <c r="F26" i="5"/>
  <c r="T590" i="5"/>
  <c r="S590" i="5"/>
  <c r="X590" i="5" s="1"/>
  <c r="Q590" i="5"/>
  <c r="W590" i="5" s="1"/>
  <c r="F590" i="5"/>
  <c r="T565" i="5"/>
  <c r="S565" i="5"/>
  <c r="X565" i="5" s="1"/>
  <c r="Q565" i="5"/>
  <c r="W565" i="5" s="1"/>
  <c r="F565" i="5"/>
  <c r="T194" i="5"/>
  <c r="S194" i="5"/>
  <c r="X194" i="5" s="1"/>
  <c r="Q194" i="5"/>
  <c r="W194" i="5" s="1"/>
  <c r="F194" i="5"/>
  <c r="T542" i="5"/>
  <c r="S542" i="5"/>
  <c r="X542" i="5" s="1"/>
  <c r="Q542" i="5"/>
  <c r="W542" i="5" s="1"/>
  <c r="F542" i="5"/>
  <c r="T517" i="5"/>
  <c r="S517" i="5"/>
  <c r="X517" i="5" s="1"/>
  <c r="Q517" i="5"/>
  <c r="W517" i="5" s="1"/>
  <c r="F517" i="5"/>
  <c r="T557" i="5"/>
  <c r="S557" i="5"/>
  <c r="X557" i="5" s="1"/>
  <c r="Q557" i="5"/>
  <c r="W557" i="5" s="1"/>
  <c r="F557" i="5"/>
  <c r="T210" i="5"/>
  <c r="S210" i="5"/>
  <c r="X210" i="5" s="1"/>
  <c r="Q210" i="5"/>
  <c r="W210" i="5" s="1"/>
  <c r="F210" i="5"/>
  <c r="T160" i="5"/>
  <c r="S160" i="5"/>
  <c r="X160" i="5" s="1"/>
  <c r="Q160" i="5"/>
  <c r="W160" i="5" s="1"/>
  <c r="F160" i="5"/>
  <c r="T650" i="5"/>
  <c r="S650" i="5"/>
  <c r="X650" i="5" s="1"/>
  <c r="Q650" i="5"/>
  <c r="W650" i="5" s="1"/>
  <c r="F650" i="5"/>
  <c r="T111" i="5"/>
  <c r="S111" i="5"/>
  <c r="X111" i="5" s="1"/>
  <c r="Q111" i="5"/>
  <c r="W111" i="5" s="1"/>
  <c r="F111" i="5"/>
  <c r="T15" i="5"/>
  <c r="S15" i="5"/>
  <c r="X15" i="5" s="1"/>
  <c r="Q15" i="5"/>
  <c r="W15" i="5" s="1"/>
  <c r="F15" i="5"/>
  <c r="T253" i="5"/>
  <c r="S253" i="5"/>
  <c r="X253" i="5" s="1"/>
  <c r="Q253" i="5"/>
  <c r="W253" i="5" s="1"/>
  <c r="F253" i="5"/>
  <c r="T468" i="5"/>
  <c r="S468" i="5"/>
  <c r="X468" i="5" s="1"/>
  <c r="Q468" i="5"/>
  <c r="W468" i="5" s="1"/>
  <c r="F468" i="5"/>
  <c r="T3" i="5"/>
  <c r="S3" i="5"/>
  <c r="X3" i="5" s="1"/>
  <c r="Q3" i="5"/>
  <c r="W3" i="5" s="1"/>
  <c r="F3" i="5"/>
  <c r="T317" i="5"/>
  <c r="S317" i="5"/>
  <c r="X317" i="5" s="1"/>
  <c r="Q317" i="5"/>
  <c r="W317" i="5" s="1"/>
  <c r="F317" i="5"/>
  <c r="T126" i="5"/>
  <c r="S126" i="5"/>
  <c r="X126" i="5" s="1"/>
  <c r="Q126" i="5"/>
  <c r="W126" i="5" s="1"/>
  <c r="F126" i="5"/>
  <c r="T353" i="5"/>
  <c r="S353" i="5"/>
  <c r="X353" i="5" s="1"/>
  <c r="Q353" i="5"/>
  <c r="W353" i="5" s="1"/>
  <c r="F353" i="5"/>
  <c r="T518" i="5"/>
  <c r="S518" i="5"/>
  <c r="X518" i="5" s="1"/>
  <c r="Q518" i="5"/>
  <c r="W518" i="5" s="1"/>
  <c r="F518" i="5"/>
  <c r="T231" i="5"/>
  <c r="S231" i="5"/>
  <c r="X231" i="5" s="1"/>
  <c r="Q231" i="5"/>
  <c r="W231" i="5" s="1"/>
  <c r="F231" i="5"/>
  <c r="T227" i="5"/>
  <c r="S227" i="5"/>
  <c r="X227" i="5" s="1"/>
  <c r="Q227" i="5"/>
  <c r="W227" i="5" s="1"/>
  <c r="F227" i="5"/>
  <c r="T362" i="5"/>
  <c r="S362" i="5"/>
  <c r="X362" i="5" s="1"/>
  <c r="Q362" i="5"/>
  <c r="W362" i="5" s="1"/>
  <c r="F362" i="5"/>
  <c r="T466" i="5"/>
  <c r="S466" i="5"/>
  <c r="X466" i="5" s="1"/>
  <c r="Q466" i="5"/>
  <c r="W466" i="5" s="1"/>
  <c r="F466" i="5"/>
  <c r="T88" i="5"/>
  <c r="S88" i="5"/>
  <c r="X88" i="5" s="1"/>
  <c r="Q88" i="5"/>
  <c r="W88" i="5" s="1"/>
  <c r="F88" i="5"/>
  <c r="T437" i="5"/>
  <c r="S437" i="5"/>
  <c r="X437" i="5" s="1"/>
  <c r="Q437" i="5"/>
  <c r="W437" i="5" s="1"/>
  <c r="F437" i="5"/>
  <c r="T522" i="5"/>
  <c r="S522" i="5"/>
  <c r="X522" i="5" s="1"/>
  <c r="Q522" i="5"/>
  <c r="W522" i="5" s="1"/>
  <c r="F522" i="5"/>
  <c r="T51" i="5"/>
  <c r="S51" i="5"/>
  <c r="X51" i="5" s="1"/>
  <c r="Q51" i="5"/>
  <c r="W51" i="5" s="1"/>
  <c r="F51" i="5"/>
  <c r="T165" i="5"/>
  <c r="S165" i="5"/>
  <c r="X165" i="5" s="1"/>
  <c r="Q165" i="5"/>
  <c r="W165" i="5" s="1"/>
  <c r="F165" i="5"/>
  <c r="T215" i="5"/>
  <c r="S215" i="5"/>
  <c r="X215" i="5" s="1"/>
  <c r="Q215" i="5"/>
  <c r="W215" i="5" s="1"/>
  <c r="F215" i="5"/>
  <c r="T6" i="5"/>
  <c r="S6" i="5"/>
  <c r="X6" i="5" s="1"/>
  <c r="Q6" i="5"/>
  <c r="W6" i="5" s="1"/>
  <c r="F6" i="5"/>
  <c r="T162" i="5"/>
  <c r="S162" i="5"/>
  <c r="X162" i="5" s="1"/>
  <c r="Q162" i="5"/>
  <c r="W162" i="5" s="1"/>
  <c r="F162" i="5"/>
  <c r="T149" i="5"/>
  <c r="S149" i="5"/>
  <c r="X149" i="5" s="1"/>
  <c r="Q149" i="5"/>
  <c r="W149" i="5" s="1"/>
  <c r="F149" i="5"/>
  <c r="T108" i="5"/>
  <c r="S108" i="5"/>
  <c r="X108" i="5" s="1"/>
  <c r="Q108" i="5"/>
  <c r="W108" i="5" s="1"/>
  <c r="F108" i="5"/>
  <c r="T477" i="5"/>
  <c r="S477" i="5"/>
  <c r="X477" i="5" s="1"/>
  <c r="Q477" i="5"/>
  <c r="W477" i="5" s="1"/>
  <c r="F477" i="5"/>
  <c r="T39" i="5"/>
  <c r="S39" i="5"/>
  <c r="X39" i="5" s="1"/>
  <c r="Q39" i="5"/>
  <c r="W39" i="5" s="1"/>
  <c r="F39" i="5"/>
  <c r="T648" i="5"/>
  <c r="S648" i="5"/>
  <c r="X648" i="5" s="1"/>
  <c r="Q648" i="5"/>
  <c r="W648" i="5" s="1"/>
  <c r="F648" i="5"/>
  <c r="T366" i="5"/>
  <c r="S366" i="5"/>
  <c r="X366" i="5" s="1"/>
  <c r="Q366" i="5"/>
  <c r="W366" i="5" s="1"/>
  <c r="F366" i="5"/>
  <c r="T637" i="5"/>
  <c r="S637" i="5"/>
  <c r="X637" i="5" s="1"/>
  <c r="Q637" i="5"/>
  <c r="W637" i="5" s="1"/>
  <c r="F637" i="5"/>
  <c r="T334" i="5"/>
  <c r="S334" i="5"/>
  <c r="X334" i="5" s="1"/>
  <c r="Q334" i="5"/>
  <c r="W334" i="5" s="1"/>
  <c r="F334" i="5"/>
  <c r="T181" i="5"/>
  <c r="S181" i="5"/>
  <c r="X181" i="5" s="1"/>
  <c r="Q181" i="5"/>
  <c r="W181" i="5" s="1"/>
  <c r="F181" i="5"/>
  <c r="T170" i="5"/>
  <c r="S170" i="5"/>
  <c r="X170" i="5" s="1"/>
  <c r="Q170" i="5"/>
  <c r="W170" i="5" s="1"/>
  <c r="F170" i="5"/>
  <c r="T138" i="5"/>
  <c r="S138" i="5"/>
  <c r="X138" i="5" s="1"/>
  <c r="Q138" i="5"/>
  <c r="W138" i="5" s="1"/>
  <c r="F138" i="5"/>
  <c r="T30" i="5"/>
  <c r="S30" i="5"/>
  <c r="X30" i="5" s="1"/>
  <c r="Q30" i="5"/>
  <c r="W30" i="5" s="1"/>
  <c r="F30" i="5"/>
  <c r="T164" i="5"/>
  <c r="S164" i="5"/>
  <c r="X164" i="5" s="1"/>
  <c r="Q164" i="5"/>
  <c r="W164" i="5" s="1"/>
  <c r="F164" i="5"/>
  <c r="T597" i="5"/>
  <c r="S597" i="5"/>
  <c r="X597" i="5" s="1"/>
  <c r="Q597" i="5"/>
  <c r="W597" i="5" s="1"/>
  <c r="F597" i="5"/>
  <c r="T367" i="5"/>
  <c r="S367" i="5"/>
  <c r="X367" i="5" s="1"/>
  <c r="Q367" i="5"/>
  <c r="W367" i="5" s="1"/>
  <c r="F367" i="5"/>
  <c r="T462" i="5"/>
  <c r="S462" i="5"/>
  <c r="X462" i="5" s="1"/>
  <c r="Q462" i="5"/>
  <c r="W462" i="5" s="1"/>
  <c r="F462" i="5"/>
  <c r="T448" i="5"/>
  <c r="S448" i="5"/>
  <c r="X448" i="5" s="1"/>
  <c r="Q448" i="5"/>
  <c r="W448" i="5" s="1"/>
  <c r="F448" i="5"/>
  <c r="T561" i="5"/>
  <c r="S561" i="5"/>
  <c r="X561" i="5" s="1"/>
  <c r="Q561" i="5"/>
  <c r="W561" i="5" s="1"/>
  <c r="F561" i="5"/>
  <c r="T217" i="5"/>
  <c r="S217" i="5"/>
  <c r="X217" i="5" s="1"/>
  <c r="Q217" i="5"/>
  <c r="W217" i="5" s="1"/>
  <c r="F217" i="5"/>
  <c r="T458" i="5"/>
  <c r="S458" i="5"/>
  <c r="X458" i="5" s="1"/>
  <c r="Q458" i="5"/>
  <c r="W458" i="5" s="1"/>
  <c r="F458" i="5"/>
  <c r="T198" i="5"/>
  <c r="S198" i="5"/>
  <c r="X198" i="5" s="1"/>
  <c r="Q198" i="5"/>
  <c r="W198" i="5" s="1"/>
  <c r="F198" i="5"/>
  <c r="T142" i="5"/>
  <c r="S142" i="5"/>
  <c r="X142" i="5" s="1"/>
  <c r="Q142" i="5"/>
  <c r="W142" i="5" s="1"/>
  <c r="F142" i="5"/>
  <c r="T235" i="5"/>
  <c r="S235" i="5"/>
  <c r="X235" i="5" s="1"/>
  <c r="Q235" i="5"/>
  <c r="W235" i="5" s="1"/>
  <c r="F235" i="5"/>
  <c r="T535" i="5"/>
  <c r="S535" i="5"/>
  <c r="X535" i="5" s="1"/>
  <c r="Q535" i="5"/>
  <c r="W535" i="5" s="1"/>
  <c r="F535" i="5"/>
  <c r="T378" i="5"/>
  <c r="S378" i="5"/>
  <c r="X378" i="5" s="1"/>
  <c r="Q378" i="5"/>
  <c r="W378" i="5" s="1"/>
  <c r="F378" i="5"/>
  <c r="T451" i="5"/>
  <c r="S451" i="5"/>
  <c r="X451" i="5" s="1"/>
  <c r="Q451" i="5"/>
  <c r="W451" i="5" s="1"/>
  <c r="F451" i="5"/>
  <c r="T101" i="5"/>
  <c r="S101" i="5"/>
  <c r="X101" i="5" s="1"/>
  <c r="Q101" i="5"/>
  <c r="W101" i="5" s="1"/>
  <c r="F101" i="5"/>
  <c r="T128" i="5"/>
  <c r="S128" i="5"/>
  <c r="X128" i="5" s="1"/>
  <c r="Q128" i="5"/>
  <c r="W128" i="5" s="1"/>
  <c r="F128" i="5"/>
  <c r="T563" i="5"/>
  <c r="S563" i="5"/>
  <c r="X563" i="5" s="1"/>
  <c r="Q563" i="5"/>
  <c r="W563" i="5" s="1"/>
  <c r="F563" i="5"/>
  <c r="T295" i="5"/>
  <c r="S295" i="5"/>
  <c r="X295" i="5" s="1"/>
  <c r="Q295" i="5"/>
  <c r="W295" i="5" s="1"/>
  <c r="F295" i="5"/>
  <c r="T130" i="5"/>
  <c r="S130" i="5"/>
  <c r="X130" i="5" s="1"/>
  <c r="Q130" i="5"/>
  <c r="W130" i="5" s="1"/>
  <c r="F130" i="5"/>
  <c r="T97" i="5"/>
  <c r="S97" i="5"/>
  <c r="X97" i="5" s="1"/>
  <c r="Q97" i="5"/>
  <c r="W97" i="5" s="1"/>
  <c r="F97" i="5"/>
  <c r="T199" i="5"/>
  <c r="S199" i="5"/>
  <c r="X199" i="5" s="1"/>
  <c r="Q199" i="5"/>
  <c r="W199" i="5" s="1"/>
  <c r="F199" i="5"/>
  <c r="T83" i="5"/>
  <c r="S83" i="5"/>
  <c r="X83" i="5" s="1"/>
  <c r="Q83" i="5"/>
  <c r="W83" i="5" s="1"/>
  <c r="F83" i="5"/>
  <c r="T559" i="5"/>
  <c r="S559" i="5"/>
  <c r="X559" i="5" s="1"/>
  <c r="Q559" i="5"/>
  <c r="W559" i="5" s="1"/>
  <c r="F559" i="5"/>
  <c r="T365" i="5"/>
  <c r="S365" i="5"/>
  <c r="X365" i="5" s="1"/>
  <c r="Q365" i="5"/>
  <c r="W365" i="5" s="1"/>
  <c r="F365" i="5"/>
  <c r="T52" i="5"/>
  <c r="S52" i="5"/>
  <c r="X52" i="5" s="1"/>
  <c r="Q52" i="5"/>
  <c r="W52" i="5" s="1"/>
  <c r="F52" i="5"/>
  <c r="T5" i="5"/>
  <c r="S5" i="5"/>
  <c r="X5" i="5" s="1"/>
  <c r="Q5" i="5"/>
  <c r="W5" i="5" s="1"/>
  <c r="F5" i="5"/>
  <c r="T168" i="5"/>
  <c r="S168" i="5"/>
  <c r="X168" i="5" s="1"/>
  <c r="Q168" i="5"/>
  <c r="W168" i="5" s="1"/>
  <c r="F168" i="5"/>
  <c r="T512" i="5"/>
  <c r="S512" i="5"/>
  <c r="X512" i="5" s="1"/>
  <c r="Q512" i="5"/>
  <c r="W512" i="5" s="1"/>
  <c r="F512" i="5"/>
  <c r="T219" i="5"/>
  <c r="S219" i="5"/>
  <c r="X219" i="5" s="1"/>
  <c r="Q219" i="5"/>
  <c r="W219" i="5" s="1"/>
  <c r="F219" i="5"/>
  <c r="T358" i="5"/>
  <c r="S358" i="5"/>
  <c r="X358" i="5" s="1"/>
  <c r="Q358" i="5"/>
  <c r="W358" i="5" s="1"/>
  <c r="F358" i="5"/>
  <c r="T330" i="5"/>
  <c r="S330" i="5"/>
  <c r="X330" i="5" s="1"/>
  <c r="Q330" i="5"/>
  <c r="W330" i="5" s="1"/>
  <c r="F330" i="5"/>
  <c r="T294" i="5"/>
  <c r="S294" i="5"/>
  <c r="X294" i="5" s="1"/>
  <c r="Q294" i="5"/>
  <c r="W294" i="5" s="1"/>
  <c r="F294" i="5"/>
  <c r="T619" i="5"/>
  <c r="S619" i="5"/>
  <c r="X619" i="5" s="1"/>
  <c r="Q619" i="5"/>
  <c r="W619" i="5" s="1"/>
  <c r="F619" i="5"/>
  <c r="T329" i="5"/>
  <c r="S329" i="5"/>
  <c r="X329" i="5" s="1"/>
  <c r="Q329" i="5"/>
  <c r="W329" i="5" s="1"/>
  <c r="F329" i="5"/>
  <c r="T18" i="5"/>
  <c r="S18" i="5"/>
  <c r="X18" i="5" s="1"/>
  <c r="Q18" i="5"/>
  <c r="W18" i="5" s="1"/>
  <c r="F18" i="5"/>
  <c r="T449" i="5"/>
  <c r="S449" i="5"/>
  <c r="X449" i="5" s="1"/>
  <c r="Q449" i="5"/>
  <c r="W449" i="5" s="1"/>
  <c r="F449" i="5"/>
  <c r="T38" i="5"/>
  <c r="S38" i="5"/>
  <c r="X38" i="5" s="1"/>
  <c r="Q38" i="5"/>
  <c r="W38" i="5" s="1"/>
  <c r="F38" i="5"/>
  <c r="T600" i="5"/>
  <c r="S600" i="5"/>
  <c r="X600" i="5" s="1"/>
  <c r="Q600" i="5"/>
  <c r="W600" i="5" s="1"/>
  <c r="F600" i="5"/>
  <c r="T31" i="5"/>
  <c r="S31" i="5"/>
  <c r="X31" i="5" s="1"/>
  <c r="Q31" i="5"/>
  <c r="W31" i="5" s="1"/>
  <c r="F31" i="5"/>
  <c r="T482" i="5"/>
  <c r="S482" i="5"/>
  <c r="X482" i="5" s="1"/>
  <c r="Q482" i="5"/>
  <c r="W482" i="5" s="1"/>
  <c r="F482" i="5"/>
  <c r="T441" i="5"/>
  <c r="S441" i="5"/>
  <c r="X441" i="5" s="1"/>
  <c r="Q441" i="5"/>
  <c r="W441" i="5" s="1"/>
  <c r="F441" i="5"/>
  <c r="T283" i="5"/>
  <c r="S283" i="5"/>
  <c r="X283" i="5" s="1"/>
  <c r="Q283" i="5"/>
  <c r="W283" i="5" s="1"/>
  <c r="F283" i="5"/>
  <c r="T293" i="5"/>
  <c r="S293" i="5"/>
  <c r="X293" i="5" s="1"/>
  <c r="Q293" i="5"/>
  <c r="W293" i="5" s="1"/>
  <c r="F293" i="5"/>
  <c r="T373" i="5"/>
  <c r="S373" i="5"/>
  <c r="X373" i="5" s="1"/>
  <c r="Q373" i="5"/>
  <c r="W373" i="5" s="1"/>
  <c r="F373" i="5"/>
  <c r="T625" i="5"/>
  <c r="S625" i="5"/>
  <c r="X625" i="5" s="1"/>
  <c r="Q625" i="5"/>
  <c r="W625" i="5" s="1"/>
  <c r="F625" i="5"/>
  <c r="T322" i="5"/>
  <c r="S322" i="5"/>
  <c r="X322" i="5" s="1"/>
  <c r="Q322" i="5"/>
  <c r="W322" i="5" s="1"/>
  <c r="F322" i="5"/>
  <c r="T348" i="5"/>
  <c r="S348" i="5"/>
  <c r="X348" i="5" s="1"/>
  <c r="Q348" i="5"/>
  <c r="W348" i="5" s="1"/>
  <c r="F348" i="5"/>
  <c r="T205" i="5"/>
  <c r="S205" i="5"/>
  <c r="X205" i="5" s="1"/>
  <c r="Q205" i="5"/>
  <c r="W205" i="5" s="1"/>
  <c r="F205" i="5"/>
  <c r="T575" i="5"/>
  <c r="S575" i="5"/>
  <c r="X575" i="5" s="1"/>
  <c r="Q575" i="5"/>
  <c r="W575" i="5" s="1"/>
  <c r="F575" i="5"/>
  <c r="T642" i="5"/>
  <c r="S642" i="5"/>
  <c r="X642" i="5" s="1"/>
  <c r="Q642" i="5"/>
  <c r="W642" i="5" s="1"/>
  <c r="F642" i="5"/>
  <c r="T242" i="5"/>
  <c r="S242" i="5"/>
  <c r="X242" i="5" s="1"/>
  <c r="Q242" i="5"/>
  <c r="W242" i="5" s="1"/>
  <c r="F242" i="5"/>
  <c r="T591" i="5"/>
  <c r="S591" i="5"/>
  <c r="X591" i="5" s="1"/>
  <c r="Q591" i="5"/>
  <c r="W591" i="5" s="1"/>
  <c r="F591" i="5"/>
  <c r="T163" i="5"/>
  <c r="S163" i="5"/>
  <c r="X163" i="5" s="1"/>
  <c r="Q163" i="5"/>
  <c r="W163" i="5" s="1"/>
  <c r="F163" i="5"/>
  <c r="T74" i="5"/>
  <c r="S74" i="5"/>
  <c r="X74" i="5" s="1"/>
  <c r="Q74" i="5"/>
  <c r="W74" i="5" s="1"/>
  <c r="F74" i="5"/>
  <c r="T92" i="5"/>
  <c r="S92" i="5"/>
  <c r="X92" i="5" s="1"/>
  <c r="Q92" i="5"/>
  <c r="W92" i="5" s="1"/>
  <c r="F92" i="5"/>
  <c r="T274" i="5"/>
  <c r="S274" i="5"/>
  <c r="X274" i="5" s="1"/>
  <c r="Q274" i="5"/>
  <c r="W274" i="5" s="1"/>
  <c r="F274" i="5"/>
  <c r="T296" i="5"/>
  <c r="S296" i="5"/>
  <c r="X296" i="5" s="1"/>
  <c r="Q296" i="5"/>
  <c r="W296" i="5" s="1"/>
  <c r="F296" i="5"/>
  <c r="T403" i="5"/>
  <c r="S403" i="5"/>
  <c r="X403" i="5" s="1"/>
  <c r="Q403" i="5"/>
  <c r="W403" i="5" s="1"/>
  <c r="F403" i="5"/>
  <c r="T151" i="5"/>
  <c r="S151" i="5"/>
  <c r="X151" i="5" s="1"/>
  <c r="Q151" i="5"/>
  <c r="W151" i="5" s="1"/>
  <c r="F151" i="5"/>
  <c r="T99" i="5"/>
  <c r="S99" i="5"/>
  <c r="X99" i="5" s="1"/>
  <c r="Q99" i="5"/>
  <c r="W99" i="5" s="1"/>
  <c r="F99" i="5"/>
  <c r="T159" i="5"/>
  <c r="S159" i="5"/>
  <c r="X159" i="5" s="1"/>
  <c r="Q159" i="5"/>
  <c r="W159" i="5" s="1"/>
  <c r="F159" i="5"/>
  <c r="T431" i="5"/>
  <c r="S431" i="5"/>
  <c r="X431" i="5" s="1"/>
  <c r="Q431" i="5"/>
  <c r="W431" i="5" s="1"/>
  <c r="F431" i="5"/>
  <c r="T171" i="5"/>
  <c r="S171" i="5"/>
  <c r="X171" i="5" s="1"/>
  <c r="Q171" i="5"/>
  <c r="W171" i="5" s="1"/>
  <c r="F171" i="5"/>
  <c r="T153" i="5"/>
  <c r="S153" i="5"/>
  <c r="X153" i="5" s="1"/>
  <c r="Q153" i="5"/>
  <c r="W153" i="5" s="1"/>
  <c r="F153" i="5"/>
  <c r="T420" i="5"/>
  <c r="S420" i="5"/>
  <c r="X420" i="5" s="1"/>
  <c r="Q420" i="5"/>
  <c r="W420" i="5" s="1"/>
  <c r="F420" i="5"/>
  <c r="T246" i="5"/>
  <c r="S246" i="5"/>
  <c r="X246" i="5" s="1"/>
  <c r="Q246" i="5"/>
  <c r="W246" i="5" s="1"/>
  <c r="F246" i="5"/>
  <c r="T182" i="5"/>
  <c r="S182" i="5"/>
  <c r="X182" i="5" s="1"/>
  <c r="Q182" i="5"/>
  <c r="W182" i="5" s="1"/>
  <c r="F182" i="5"/>
  <c r="T32" i="5"/>
  <c r="S32" i="5"/>
  <c r="X32" i="5" s="1"/>
  <c r="Q32" i="5"/>
  <c r="W32" i="5" s="1"/>
  <c r="F32" i="5"/>
  <c r="T350" i="5"/>
  <c r="S350" i="5"/>
  <c r="X350" i="5" s="1"/>
  <c r="Q350" i="5"/>
  <c r="W350" i="5" s="1"/>
  <c r="F350" i="5"/>
  <c r="T226" i="5"/>
  <c r="S226" i="5"/>
  <c r="X226" i="5" s="1"/>
  <c r="Q226" i="5"/>
  <c r="W226" i="5" s="1"/>
  <c r="F226" i="5"/>
  <c r="T610" i="5"/>
  <c r="S610" i="5"/>
  <c r="X610" i="5" s="1"/>
  <c r="Q610" i="5"/>
  <c r="W610" i="5" s="1"/>
  <c r="F610" i="5"/>
  <c r="T634" i="5"/>
  <c r="S634" i="5"/>
  <c r="X634" i="5" s="1"/>
  <c r="Q634" i="5"/>
  <c r="W634" i="5" s="1"/>
  <c r="F634" i="5"/>
  <c r="T8" i="5"/>
  <c r="S8" i="5"/>
  <c r="X8" i="5" s="1"/>
  <c r="Q8" i="5"/>
  <c r="W8" i="5" s="1"/>
  <c r="F8" i="5"/>
  <c r="T321" i="5"/>
  <c r="S321" i="5"/>
  <c r="X321" i="5" s="1"/>
  <c r="Q321" i="5"/>
  <c r="W321" i="5" s="1"/>
  <c r="F321" i="5"/>
  <c r="T429" i="5"/>
  <c r="S429" i="5"/>
  <c r="X429" i="5" s="1"/>
  <c r="Q429" i="5"/>
  <c r="W429" i="5" s="1"/>
  <c r="F429" i="5"/>
  <c r="T601" i="5"/>
  <c r="S601" i="5"/>
  <c r="X601" i="5" s="1"/>
  <c r="Q601" i="5"/>
  <c r="W601" i="5" s="1"/>
  <c r="F601" i="5"/>
  <c r="T613" i="5"/>
  <c r="S613" i="5"/>
  <c r="X613" i="5" s="1"/>
  <c r="Q613" i="5"/>
  <c r="W613" i="5" s="1"/>
  <c r="F613" i="5"/>
  <c r="T245" i="5"/>
  <c r="S245" i="5"/>
  <c r="X245" i="5" s="1"/>
  <c r="Q245" i="5"/>
  <c r="W245" i="5" s="1"/>
  <c r="F245" i="5"/>
  <c r="T502" i="5"/>
  <c r="S502" i="5"/>
  <c r="X502" i="5" s="1"/>
  <c r="Q502" i="5"/>
  <c r="W502" i="5" s="1"/>
  <c r="F502" i="5"/>
  <c r="T528" i="5"/>
  <c r="S528" i="5"/>
  <c r="X528" i="5" s="1"/>
  <c r="Q528" i="5"/>
  <c r="W528" i="5" s="1"/>
  <c r="F528" i="5"/>
  <c r="T264" i="5"/>
  <c r="S264" i="5"/>
  <c r="X264" i="5" s="1"/>
  <c r="Q264" i="5"/>
  <c r="W264" i="5" s="1"/>
  <c r="F264" i="5"/>
  <c r="T116" i="5"/>
  <c r="S116" i="5"/>
  <c r="X116" i="5" s="1"/>
  <c r="Q116" i="5"/>
  <c r="W116" i="5" s="1"/>
  <c r="F116" i="5"/>
  <c r="T4" i="5"/>
  <c r="S4" i="5"/>
  <c r="X4" i="5" s="1"/>
  <c r="Q4" i="5"/>
  <c r="W4" i="5" s="1"/>
  <c r="F4" i="5"/>
  <c r="T371" i="5"/>
  <c r="S371" i="5"/>
  <c r="X371" i="5" s="1"/>
  <c r="Q371" i="5"/>
  <c r="W371" i="5" s="1"/>
  <c r="F371" i="5"/>
  <c r="T304" i="5"/>
  <c r="S304" i="5"/>
  <c r="X304" i="5" s="1"/>
  <c r="Q304" i="5"/>
  <c r="W304" i="5" s="1"/>
  <c r="F304" i="5"/>
  <c r="T230" i="5"/>
  <c r="S230" i="5"/>
  <c r="X230" i="5" s="1"/>
  <c r="Q230" i="5"/>
  <c r="W230" i="5" s="1"/>
  <c r="F230" i="5"/>
  <c r="T77" i="5"/>
  <c r="S77" i="5"/>
  <c r="X77" i="5" s="1"/>
  <c r="Q77" i="5"/>
  <c r="W77" i="5" s="1"/>
  <c r="F77" i="5"/>
  <c r="T452" i="5"/>
  <c r="S452" i="5"/>
  <c r="X452" i="5" s="1"/>
  <c r="Q452" i="5"/>
  <c r="W452" i="5" s="1"/>
  <c r="F452" i="5"/>
  <c r="T604" i="5"/>
  <c r="S604" i="5"/>
  <c r="X604" i="5" s="1"/>
  <c r="Q604" i="5"/>
  <c r="W604" i="5" s="1"/>
  <c r="F604" i="5"/>
  <c r="T112" i="5"/>
  <c r="S112" i="5"/>
  <c r="X112" i="5" s="1"/>
  <c r="Q112" i="5"/>
  <c r="W112" i="5" s="1"/>
  <c r="F112" i="5"/>
  <c r="T404" i="5"/>
  <c r="S404" i="5"/>
  <c r="X404" i="5" s="1"/>
  <c r="Q404" i="5"/>
  <c r="W404" i="5" s="1"/>
  <c r="F404" i="5"/>
  <c r="T261" i="5"/>
  <c r="S261" i="5"/>
  <c r="X261" i="5" s="1"/>
  <c r="Q261" i="5"/>
  <c r="W261" i="5" s="1"/>
  <c r="F261" i="5"/>
  <c r="T307" i="5"/>
  <c r="S307" i="5"/>
  <c r="X307" i="5" s="1"/>
  <c r="Q307" i="5"/>
  <c r="W307" i="5" s="1"/>
  <c r="F307" i="5"/>
  <c r="T618" i="5"/>
  <c r="S618" i="5"/>
  <c r="X618" i="5" s="1"/>
  <c r="Q618" i="5"/>
  <c r="W618" i="5" s="1"/>
  <c r="F618" i="5"/>
  <c r="T416" i="5"/>
  <c r="S416" i="5"/>
  <c r="X416" i="5" s="1"/>
  <c r="Q416" i="5"/>
  <c r="W416" i="5" s="1"/>
  <c r="F416" i="5"/>
  <c r="T287" i="5"/>
  <c r="S287" i="5"/>
  <c r="X287" i="5" s="1"/>
  <c r="Q287" i="5"/>
  <c r="W287" i="5" s="1"/>
  <c r="F287" i="5"/>
  <c r="T481" i="5"/>
  <c r="S481" i="5"/>
  <c r="X481" i="5" s="1"/>
  <c r="Q481" i="5"/>
  <c r="W481" i="5" s="1"/>
  <c r="F481" i="5"/>
  <c r="T214" i="5"/>
  <c r="S214" i="5"/>
  <c r="X214" i="5" s="1"/>
  <c r="Q214" i="5"/>
  <c r="W214" i="5" s="1"/>
  <c r="F214" i="5"/>
  <c r="T421" i="5"/>
  <c r="S421" i="5"/>
  <c r="X421" i="5" s="1"/>
  <c r="Q421" i="5"/>
  <c r="W421" i="5" s="1"/>
  <c r="F421" i="5"/>
  <c r="T152" i="5"/>
  <c r="S152" i="5"/>
  <c r="X152" i="5" s="1"/>
  <c r="Q152" i="5"/>
  <c r="W152" i="5" s="1"/>
  <c r="F152" i="5"/>
  <c r="T195" i="5"/>
  <c r="S195" i="5"/>
  <c r="X195" i="5" s="1"/>
  <c r="Q195" i="5"/>
  <c r="W195" i="5" s="1"/>
  <c r="F195" i="5"/>
  <c r="T457" i="5"/>
  <c r="S457" i="5"/>
  <c r="X457" i="5" s="1"/>
  <c r="Q457" i="5"/>
  <c r="W457" i="5" s="1"/>
  <c r="F457" i="5"/>
  <c r="T61" i="5"/>
  <c r="S61" i="5"/>
  <c r="X61" i="5" s="1"/>
  <c r="Q61" i="5"/>
  <c r="W61" i="5" s="1"/>
  <c r="F61" i="5"/>
  <c r="T11" i="5"/>
  <c r="S11" i="5"/>
  <c r="X11" i="5" s="1"/>
  <c r="Q11" i="5"/>
  <c r="W11" i="5" s="1"/>
  <c r="F11" i="5"/>
  <c r="T467" i="5"/>
  <c r="S467" i="5"/>
  <c r="X467" i="5" s="1"/>
  <c r="Q467" i="5"/>
  <c r="W467" i="5" s="1"/>
  <c r="F467" i="5"/>
  <c r="T34" i="5"/>
  <c r="S34" i="5"/>
  <c r="X34" i="5" s="1"/>
  <c r="Q34" i="5"/>
  <c r="W34" i="5" s="1"/>
  <c r="F34" i="5"/>
  <c r="T22" i="5"/>
  <c r="S22" i="5"/>
  <c r="X22" i="5" s="1"/>
  <c r="Q22" i="5"/>
  <c r="W22" i="5" s="1"/>
  <c r="F22" i="5"/>
  <c r="T100" i="5"/>
  <c r="S100" i="5"/>
  <c r="X100" i="5" s="1"/>
  <c r="Q100" i="5"/>
  <c r="W100" i="5" s="1"/>
  <c r="F100" i="5"/>
  <c r="T155" i="5"/>
  <c r="S155" i="5"/>
  <c r="X155" i="5" s="1"/>
  <c r="Q155" i="5"/>
  <c r="W155" i="5" s="1"/>
  <c r="F155" i="5"/>
  <c r="T113" i="5"/>
  <c r="S113" i="5"/>
  <c r="X113" i="5" s="1"/>
  <c r="Q113" i="5"/>
  <c r="W113" i="5" s="1"/>
  <c r="F113" i="5"/>
  <c r="T605" i="5"/>
  <c r="S605" i="5"/>
  <c r="X605" i="5" s="1"/>
  <c r="Q605" i="5"/>
  <c r="W605" i="5" s="1"/>
  <c r="F605" i="5"/>
  <c r="T533" i="5"/>
  <c r="S533" i="5"/>
  <c r="X533" i="5" s="1"/>
  <c r="Q533" i="5"/>
  <c r="W533" i="5" s="1"/>
  <c r="F533" i="5"/>
  <c r="T399" i="5"/>
  <c r="S399" i="5"/>
  <c r="X399" i="5" s="1"/>
  <c r="Q399" i="5"/>
  <c r="W399" i="5" s="1"/>
  <c r="F399" i="5"/>
  <c r="T576" i="5"/>
  <c r="S576" i="5"/>
  <c r="X576" i="5" s="1"/>
  <c r="Q576" i="5"/>
  <c r="W576" i="5" s="1"/>
  <c r="F576" i="5"/>
  <c r="T156" i="5"/>
  <c r="S156" i="5"/>
  <c r="X156" i="5" s="1"/>
  <c r="Q156" i="5"/>
  <c r="W156" i="5" s="1"/>
  <c r="F156" i="5"/>
  <c r="T645" i="5"/>
  <c r="S645" i="5"/>
  <c r="X645" i="5" s="1"/>
  <c r="Q645" i="5"/>
  <c r="W645" i="5" s="1"/>
  <c r="F645" i="5"/>
  <c r="T562" i="5"/>
  <c r="S562" i="5"/>
  <c r="X562" i="5" s="1"/>
  <c r="Q562" i="5"/>
  <c r="W562" i="5" s="1"/>
  <c r="F562" i="5"/>
  <c r="T237" i="5"/>
  <c r="S237" i="5"/>
  <c r="X237" i="5" s="1"/>
  <c r="Q237" i="5"/>
  <c r="W237" i="5" s="1"/>
  <c r="F237" i="5"/>
  <c r="T580" i="5"/>
  <c r="S580" i="5"/>
  <c r="X580" i="5" s="1"/>
  <c r="Q580" i="5"/>
  <c r="W580" i="5" s="1"/>
  <c r="F580" i="5"/>
  <c r="T336" i="5"/>
  <c r="S336" i="5"/>
  <c r="X336" i="5" s="1"/>
  <c r="Q336" i="5"/>
  <c r="W336" i="5" s="1"/>
  <c r="F336" i="5"/>
  <c r="T419" i="5"/>
  <c r="S419" i="5"/>
  <c r="X419" i="5" s="1"/>
  <c r="Q419" i="5"/>
  <c r="W419" i="5" s="1"/>
  <c r="F419" i="5"/>
  <c r="T238" i="5"/>
  <c r="S238" i="5"/>
  <c r="X238" i="5" s="1"/>
  <c r="Q238" i="5"/>
  <c r="W238" i="5" s="1"/>
  <c r="F238" i="5"/>
  <c r="T427" i="5"/>
  <c r="S427" i="5"/>
  <c r="X427" i="5" s="1"/>
  <c r="Q427" i="5"/>
  <c r="W427" i="5" s="1"/>
  <c r="F427" i="5"/>
  <c r="T633" i="5"/>
  <c r="S633" i="5"/>
  <c r="X633" i="5" s="1"/>
  <c r="Q633" i="5"/>
  <c r="W633" i="5" s="1"/>
  <c r="F633" i="5"/>
  <c r="T78" i="5"/>
  <c r="S78" i="5"/>
  <c r="X78" i="5" s="1"/>
  <c r="Q78" i="5"/>
  <c r="W78" i="5" s="1"/>
  <c r="F78" i="5"/>
  <c r="T207" i="5"/>
  <c r="S207" i="5"/>
  <c r="X207" i="5" s="1"/>
  <c r="Q207" i="5"/>
  <c r="W207" i="5" s="1"/>
  <c r="F207" i="5"/>
  <c r="T187" i="5"/>
  <c r="S187" i="5"/>
  <c r="X187" i="5" s="1"/>
  <c r="Q187" i="5"/>
  <c r="W187" i="5" s="1"/>
  <c r="F187" i="5"/>
  <c r="T649" i="5"/>
  <c r="S649" i="5"/>
  <c r="X649" i="5" s="1"/>
  <c r="Q649" i="5"/>
  <c r="W649" i="5" s="1"/>
  <c r="F649" i="5"/>
  <c r="T95" i="5"/>
  <c r="S95" i="5"/>
  <c r="X95" i="5" s="1"/>
  <c r="Q95" i="5"/>
  <c r="W95" i="5" s="1"/>
  <c r="F95" i="5"/>
  <c r="T536" i="5"/>
  <c r="S536" i="5"/>
  <c r="X536" i="5" s="1"/>
  <c r="Q536" i="5"/>
  <c r="W536" i="5" s="1"/>
  <c r="F536" i="5"/>
  <c r="T632" i="5"/>
  <c r="S632" i="5"/>
  <c r="X632" i="5" s="1"/>
  <c r="Q632" i="5"/>
  <c r="W632" i="5" s="1"/>
  <c r="F632" i="5"/>
  <c r="T250" i="5"/>
  <c r="S250" i="5"/>
  <c r="X250" i="5" s="1"/>
  <c r="Q250" i="5"/>
  <c r="W250" i="5" s="1"/>
  <c r="F250" i="5"/>
  <c r="T243" i="5"/>
  <c r="S243" i="5"/>
  <c r="X243" i="5" s="1"/>
  <c r="Q243" i="5"/>
  <c r="W243" i="5" s="1"/>
  <c r="F243" i="5"/>
  <c r="T436" i="5"/>
  <c r="S436" i="5"/>
  <c r="X436" i="5" s="1"/>
  <c r="Q436" i="5"/>
  <c r="W436" i="5" s="1"/>
  <c r="F436" i="5"/>
  <c r="T172" i="5"/>
  <c r="S172" i="5"/>
  <c r="X172" i="5" s="1"/>
  <c r="Q172" i="5"/>
  <c r="W172" i="5" s="1"/>
  <c r="F172" i="5"/>
  <c r="T504" i="5"/>
  <c r="S504" i="5"/>
  <c r="X504" i="5" s="1"/>
  <c r="Q504" i="5"/>
  <c r="W504" i="5" s="1"/>
  <c r="F504" i="5"/>
  <c r="T414" i="5"/>
  <c r="S414" i="5"/>
  <c r="X414" i="5" s="1"/>
  <c r="Q414" i="5"/>
  <c r="W414" i="5" s="1"/>
  <c r="F414" i="5"/>
  <c r="T511" i="5"/>
  <c r="S511" i="5"/>
  <c r="X511" i="5" s="1"/>
  <c r="Q511" i="5"/>
  <c r="W511" i="5" s="1"/>
  <c r="F511" i="5"/>
  <c r="T444" i="5"/>
  <c r="S444" i="5"/>
  <c r="X444" i="5" s="1"/>
  <c r="Q444" i="5"/>
  <c r="W444" i="5" s="1"/>
  <c r="F444" i="5"/>
  <c r="T60" i="5"/>
  <c r="S60" i="5"/>
  <c r="X60" i="5" s="1"/>
  <c r="Q60" i="5"/>
  <c r="W60" i="5" s="1"/>
  <c r="F60" i="5"/>
  <c r="T537" i="5"/>
  <c r="S537" i="5"/>
  <c r="X537" i="5" s="1"/>
  <c r="Q537" i="5"/>
  <c r="W537" i="5" s="1"/>
  <c r="F537" i="5"/>
  <c r="T50" i="5"/>
  <c r="S50" i="5"/>
  <c r="X50" i="5" s="1"/>
  <c r="Q50" i="5"/>
  <c r="W50" i="5" s="1"/>
  <c r="F50" i="5"/>
  <c r="T263" i="5"/>
  <c r="S263" i="5"/>
  <c r="X263" i="5" s="1"/>
  <c r="Q263" i="5"/>
  <c r="W263" i="5" s="1"/>
  <c r="F263" i="5"/>
  <c r="T382" i="5"/>
  <c r="S382" i="5"/>
  <c r="X382" i="5" s="1"/>
  <c r="Q382" i="5"/>
  <c r="W382" i="5" s="1"/>
  <c r="F382" i="5"/>
  <c r="T433" i="5"/>
  <c r="S433" i="5"/>
  <c r="X433" i="5" s="1"/>
  <c r="Q433" i="5"/>
  <c r="W433" i="5" s="1"/>
  <c r="F433" i="5"/>
  <c r="T428" i="5"/>
  <c r="S428" i="5"/>
  <c r="X428" i="5" s="1"/>
  <c r="Q428" i="5"/>
  <c r="W428" i="5" s="1"/>
  <c r="F428" i="5"/>
  <c r="T589" i="5"/>
  <c r="S589" i="5"/>
  <c r="X589" i="5" s="1"/>
  <c r="Q589" i="5"/>
  <c r="W589" i="5" s="1"/>
  <c r="F589" i="5"/>
  <c r="T328" i="5"/>
  <c r="S328" i="5"/>
  <c r="X328" i="5" s="1"/>
  <c r="Q328" i="5"/>
  <c r="W328" i="5" s="1"/>
  <c r="F328" i="5"/>
  <c r="T391" i="5"/>
  <c r="S391" i="5"/>
  <c r="X391" i="5" s="1"/>
  <c r="Q391" i="5"/>
  <c r="W391" i="5" s="1"/>
  <c r="F391" i="5"/>
  <c r="T178" i="5"/>
  <c r="S178" i="5"/>
  <c r="X178" i="5" s="1"/>
  <c r="Q178" i="5"/>
  <c r="W178" i="5" s="1"/>
  <c r="F178" i="5"/>
  <c r="T356" i="5"/>
  <c r="S356" i="5"/>
  <c r="X356" i="5" s="1"/>
  <c r="Q356" i="5"/>
  <c r="W356" i="5" s="1"/>
  <c r="F356" i="5"/>
  <c r="T323" i="5"/>
  <c r="S323" i="5"/>
  <c r="X323" i="5" s="1"/>
  <c r="Q323" i="5"/>
  <c r="W323" i="5" s="1"/>
  <c r="F323" i="5"/>
  <c r="T67" i="5"/>
  <c r="S67" i="5"/>
  <c r="X67" i="5" s="1"/>
  <c r="Q67" i="5"/>
  <c r="W67" i="5" s="1"/>
  <c r="F67" i="5"/>
  <c r="T455" i="5"/>
  <c r="S455" i="5"/>
  <c r="X455" i="5" s="1"/>
  <c r="Q455" i="5"/>
  <c r="W455" i="5" s="1"/>
  <c r="F455" i="5"/>
  <c r="T42" i="5"/>
  <c r="S42" i="5"/>
  <c r="X42" i="5" s="1"/>
  <c r="Q42" i="5"/>
  <c r="W42" i="5" s="1"/>
  <c r="F42" i="5"/>
  <c r="T102" i="5"/>
  <c r="S102" i="5"/>
  <c r="X102" i="5" s="1"/>
  <c r="Q102" i="5"/>
  <c r="W102" i="5" s="1"/>
  <c r="F102" i="5"/>
  <c r="T169" i="5"/>
  <c r="S169" i="5"/>
  <c r="X169" i="5" s="1"/>
  <c r="Q169" i="5"/>
  <c r="W169" i="5" s="1"/>
  <c r="F169" i="5"/>
  <c r="T603" i="5"/>
  <c r="S603" i="5"/>
  <c r="X603" i="5" s="1"/>
  <c r="Q603" i="5"/>
  <c r="W603" i="5" s="1"/>
  <c r="F603" i="5"/>
  <c r="T48" i="5"/>
  <c r="S48" i="5"/>
  <c r="X48" i="5" s="1"/>
  <c r="Q48" i="5"/>
  <c r="W48" i="5" s="1"/>
  <c r="F48" i="5"/>
  <c r="T278" i="5"/>
  <c r="S278" i="5"/>
  <c r="X278" i="5" s="1"/>
  <c r="Q278" i="5"/>
  <c r="W278" i="5" s="1"/>
  <c r="F278" i="5"/>
  <c r="T299" i="5"/>
  <c r="S299" i="5"/>
  <c r="X299" i="5" s="1"/>
  <c r="Q299" i="5"/>
  <c r="W299" i="5" s="1"/>
  <c r="F299" i="5"/>
  <c r="T539" i="5"/>
  <c r="S539" i="5"/>
  <c r="X539" i="5" s="1"/>
  <c r="Q539" i="5"/>
  <c r="W539" i="5" s="1"/>
  <c r="F539" i="5"/>
  <c r="T545" i="5"/>
  <c r="S545" i="5"/>
  <c r="X545" i="5" s="1"/>
  <c r="Q545" i="5"/>
  <c r="W545" i="5" s="1"/>
  <c r="F545" i="5"/>
  <c r="T177" i="5"/>
  <c r="S177" i="5"/>
  <c r="X177" i="5" s="1"/>
  <c r="Q177" i="5"/>
  <c r="W177" i="5" s="1"/>
  <c r="F177" i="5"/>
  <c r="T434" i="5"/>
  <c r="S434" i="5"/>
  <c r="X434" i="5" s="1"/>
  <c r="Q434" i="5"/>
  <c r="W434" i="5" s="1"/>
  <c r="F434" i="5"/>
  <c r="T271" i="5"/>
  <c r="S271" i="5"/>
  <c r="X271" i="5" s="1"/>
  <c r="Q271" i="5"/>
  <c r="W271" i="5" s="1"/>
  <c r="F271" i="5"/>
  <c r="T87" i="5"/>
  <c r="S87" i="5"/>
  <c r="X87" i="5" s="1"/>
  <c r="Q87" i="5"/>
  <c r="W87" i="5" s="1"/>
  <c r="F87" i="5"/>
  <c r="T69" i="5"/>
  <c r="S69" i="5"/>
  <c r="X69" i="5" s="1"/>
  <c r="Q69" i="5"/>
  <c r="W69" i="5" s="1"/>
  <c r="F69" i="5"/>
  <c r="T65" i="5"/>
  <c r="S65" i="5"/>
  <c r="X65" i="5" s="1"/>
  <c r="Q65" i="5"/>
  <c r="W65" i="5" s="1"/>
  <c r="F65" i="5"/>
  <c r="T79" i="5"/>
  <c r="S79" i="5"/>
  <c r="X79" i="5" s="1"/>
  <c r="Q79" i="5"/>
  <c r="W79" i="5" s="1"/>
  <c r="F79" i="5"/>
  <c r="T608" i="5"/>
  <c r="S608" i="5"/>
  <c r="X608" i="5" s="1"/>
  <c r="Q608" i="5"/>
  <c r="W608" i="5" s="1"/>
  <c r="F608" i="5"/>
  <c r="T17" i="5"/>
  <c r="S17" i="5"/>
  <c r="X17" i="5" s="1"/>
  <c r="Q17" i="5"/>
  <c r="W17" i="5" s="1"/>
  <c r="F17" i="5"/>
  <c r="T406" i="5"/>
  <c r="S406" i="5"/>
  <c r="X406" i="5" s="1"/>
  <c r="Q406" i="5"/>
  <c r="W406" i="5" s="1"/>
  <c r="F406" i="5"/>
  <c r="T98" i="5"/>
  <c r="S98" i="5"/>
  <c r="X98" i="5" s="1"/>
  <c r="Q98" i="5"/>
  <c r="W98" i="5" s="1"/>
  <c r="F98" i="5"/>
  <c r="T93" i="5"/>
  <c r="S93" i="5"/>
  <c r="X93" i="5" s="1"/>
  <c r="Q93" i="5"/>
  <c r="W93" i="5" s="1"/>
  <c r="F93" i="5"/>
  <c r="T184" i="5"/>
  <c r="S184" i="5"/>
  <c r="X184" i="5" s="1"/>
  <c r="Q184" i="5"/>
  <c r="W184" i="5" s="1"/>
  <c r="F184" i="5"/>
  <c r="T127" i="5"/>
  <c r="S127" i="5"/>
  <c r="X127" i="5" s="1"/>
  <c r="Q127" i="5"/>
  <c r="W127" i="5" s="1"/>
  <c r="F127" i="5"/>
  <c r="T129" i="5"/>
  <c r="S129" i="5"/>
  <c r="X129" i="5" s="1"/>
  <c r="Q129" i="5"/>
  <c r="W129" i="5" s="1"/>
  <c r="F129" i="5"/>
  <c r="T119" i="5"/>
  <c r="S119" i="5"/>
  <c r="X119" i="5" s="1"/>
  <c r="Q119" i="5"/>
  <c r="W119" i="5" s="1"/>
  <c r="F119" i="5"/>
  <c r="T341" i="5"/>
  <c r="S341" i="5"/>
  <c r="X341" i="5" s="1"/>
  <c r="Q341" i="5"/>
  <c r="W341" i="5" s="1"/>
  <c r="F341" i="5"/>
  <c r="T418" i="5"/>
  <c r="S418" i="5"/>
  <c r="X418" i="5" s="1"/>
  <c r="Q418" i="5"/>
  <c r="W418" i="5" s="1"/>
  <c r="F418" i="5"/>
  <c r="T12" i="5"/>
  <c r="S12" i="5"/>
  <c r="X12" i="5" s="1"/>
  <c r="Q12" i="5"/>
  <c r="W12" i="5" s="1"/>
  <c r="F12" i="5"/>
  <c r="T595" i="5"/>
  <c r="S595" i="5"/>
  <c r="X595" i="5" s="1"/>
  <c r="Q595" i="5"/>
  <c r="W595" i="5" s="1"/>
  <c r="F595" i="5"/>
  <c r="T459" i="5"/>
  <c r="S459" i="5"/>
  <c r="X459" i="5" s="1"/>
  <c r="Q459" i="5"/>
  <c r="W459" i="5" s="1"/>
  <c r="F459" i="5"/>
  <c r="T606" i="5"/>
  <c r="S606" i="5"/>
  <c r="X606" i="5" s="1"/>
  <c r="Q606" i="5"/>
  <c r="W606" i="5" s="1"/>
  <c r="F606" i="5"/>
  <c r="T28" i="5"/>
  <c r="S28" i="5"/>
  <c r="X28" i="5" s="1"/>
  <c r="Q28" i="5"/>
  <c r="W28" i="5" s="1"/>
  <c r="F28" i="5"/>
  <c r="T552" i="5"/>
  <c r="S552" i="5"/>
  <c r="X552" i="5" s="1"/>
  <c r="Q552" i="5"/>
  <c r="W552" i="5" s="1"/>
  <c r="F552" i="5"/>
  <c r="T394" i="5"/>
  <c r="S394" i="5"/>
  <c r="X394" i="5" s="1"/>
  <c r="Q394" i="5"/>
  <c r="W394" i="5" s="1"/>
  <c r="F394" i="5"/>
  <c r="T131" i="5"/>
  <c r="S131" i="5"/>
  <c r="X131" i="5" s="1"/>
  <c r="Q131" i="5"/>
  <c r="W131" i="5" s="1"/>
  <c r="F131" i="5"/>
  <c r="T396" i="5"/>
  <c r="S396" i="5"/>
  <c r="X396" i="5" s="1"/>
  <c r="Q396" i="5"/>
  <c r="W396" i="5" s="1"/>
  <c r="F396" i="5"/>
  <c r="T84" i="5"/>
  <c r="S84" i="5"/>
  <c r="X84" i="5" s="1"/>
  <c r="Q84" i="5"/>
  <c r="W84" i="5" s="1"/>
  <c r="F84" i="5"/>
  <c r="T291" i="5"/>
  <c r="S291" i="5"/>
  <c r="X291" i="5" s="1"/>
  <c r="Q291" i="5"/>
  <c r="W291" i="5" s="1"/>
  <c r="F291" i="5"/>
  <c r="T461" i="5"/>
  <c r="S461" i="5"/>
  <c r="X461" i="5" s="1"/>
  <c r="Q461" i="5"/>
  <c r="W461" i="5" s="1"/>
  <c r="F461" i="5"/>
  <c r="T197" i="5"/>
  <c r="S197" i="5"/>
  <c r="X197" i="5" s="1"/>
  <c r="Q197" i="5"/>
  <c r="W197" i="5" s="1"/>
  <c r="F197" i="5"/>
  <c r="T249" i="5"/>
  <c r="S249" i="5"/>
  <c r="X249" i="5" s="1"/>
  <c r="Q249" i="5"/>
  <c r="W249" i="5" s="1"/>
  <c r="F249" i="5"/>
  <c r="T13" i="5"/>
  <c r="S13" i="5"/>
  <c r="X13" i="5" s="1"/>
  <c r="Q13" i="5"/>
  <c r="W13" i="5" s="1"/>
  <c r="F13" i="5"/>
  <c r="T415" i="5"/>
  <c r="S415" i="5"/>
  <c r="X415" i="5" s="1"/>
  <c r="Q415" i="5"/>
  <c r="W415" i="5" s="1"/>
  <c r="F415" i="5"/>
  <c r="T110" i="5"/>
  <c r="S110" i="5"/>
  <c r="X110" i="5" s="1"/>
  <c r="Q110" i="5"/>
  <c r="W110" i="5" s="1"/>
  <c r="F110" i="5"/>
  <c r="T445" i="5"/>
  <c r="S445" i="5"/>
  <c r="X445" i="5" s="1"/>
  <c r="Q445" i="5"/>
  <c r="W445" i="5" s="1"/>
  <c r="F445" i="5"/>
  <c r="T125" i="5"/>
  <c r="S125" i="5"/>
  <c r="X125" i="5" s="1"/>
  <c r="Q125" i="5"/>
  <c r="W125" i="5" s="1"/>
  <c r="F125" i="5"/>
  <c r="T265" i="5"/>
  <c r="S265" i="5"/>
  <c r="X265" i="5" s="1"/>
  <c r="Q265" i="5"/>
  <c r="W265" i="5" s="1"/>
  <c r="F265" i="5"/>
  <c r="T326" i="5"/>
  <c r="S326" i="5"/>
  <c r="X326" i="5" s="1"/>
  <c r="Q326" i="5"/>
  <c r="W326" i="5" s="1"/>
  <c r="F326" i="5"/>
  <c r="T592" i="5"/>
  <c r="S592" i="5"/>
  <c r="X592" i="5" s="1"/>
  <c r="Q592" i="5"/>
  <c r="W592" i="5" s="1"/>
  <c r="F592" i="5"/>
  <c r="T566" i="5"/>
  <c r="S566" i="5"/>
  <c r="X566" i="5" s="1"/>
  <c r="Q566" i="5"/>
  <c r="W566" i="5" s="1"/>
  <c r="F566" i="5"/>
  <c r="T432" i="5"/>
  <c r="S432" i="5"/>
  <c r="X432" i="5" s="1"/>
  <c r="Q432" i="5"/>
  <c r="W432" i="5" s="1"/>
  <c r="F432" i="5"/>
  <c r="T314" i="5"/>
  <c r="S314" i="5"/>
  <c r="X314" i="5" s="1"/>
  <c r="Q314" i="5"/>
  <c r="W314" i="5" s="1"/>
  <c r="F314" i="5"/>
  <c r="T256" i="5"/>
  <c r="S256" i="5"/>
  <c r="X256" i="5" s="1"/>
  <c r="Q256" i="5"/>
  <c r="W256" i="5" s="1"/>
  <c r="F256" i="5"/>
  <c r="T520" i="5"/>
  <c r="S520" i="5"/>
  <c r="X520" i="5" s="1"/>
  <c r="Q520" i="5"/>
  <c r="W520" i="5" s="1"/>
  <c r="F520" i="5"/>
  <c r="T196" i="5"/>
  <c r="S196" i="5"/>
  <c r="X196" i="5" s="1"/>
  <c r="Q196" i="5"/>
  <c r="W196" i="5" s="1"/>
  <c r="F196" i="5"/>
  <c r="T213" i="5"/>
  <c r="S213" i="5"/>
  <c r="X213" i="5" s="1"/>
  <c r="Q213" i="5"/>
  <c r="W213" i="5" s="1"/>
  <c r="F213" i="5"/>
  <c r="T70" i="5"/>
  <c r="S70" i="5"/>
  <c r="X70" i="5" s="1"/>
  <c r="Q70" i="5"/>
  <c r="W70" i="5" s="1"/>
  <c r="F70" i="5"/>
  <c r="T333" i="5"/>
  <c r="S333" i="5"/>
  <c r="X333" i="5" s="1"/>
  <c r="Q333" i="5"/>
  <c r="W333" i="5" s="1"/>
  <c r="F333" i="5"/>
  <c r="T395" i="5"/>
  <c r="S395" i="5"/>
  <c r="X395" i="5" s="1"/>
  <c r="Q395" i="5"/>
  <c r="W395" i="5" s="1"/>
  <c r="F395" i="5"/>
  <c r="T570" i="5"/>
  <c r="S570" i="5"/>
  <c r="X570" i="5" s="1"/>
  <c r="Q570" i="5"/>
  <c r="W570" i="5" s="1"/>
  <c r="F570" i="5"/>
  <c r="T540" i="5"/>
  <c r="S540" i="5"/>
  <c r="X540" i="5" s="1"/>
  <c r="Q540" i="5"/>
  <c r="W540" i="5" s="1"/>
  <c r="F540" i="5"/>
  <c r="T144" i="5"/>
  <c r="S144" i="5"/>
  <c r="X144" i="5" s="1"/>
  <c r="Q144" i="5"/>
  <c r="W144" i="5" s="1"/>
  <c r="F144" i="5"/>
  <c r="T206" i="5"/>
  <c r="S206" i="5"/>
  <c r="X206" i="5" s="1"/>
  <c r="Q206" i="5"/>
  <c r="W206" i="5" s="1"/>
  <c r="F206" i="5"/>
  <c r="T525" i="5"/>
  <c r="S525" i="5"/>
  <c r="X525" i="5" s="1"/>
  <c r="Q525" i="5"/>
  <c r="W525" i="5" s="1"/>
  <c r="F525" i="5"/>
  <c r="T614" i="5"/>
  <c r="S614" i="5"/>
  <c r="X614" i="5" s="1"/>
  <c r="Q614" i="5"/>
  <c r="W614" i="5" s="1"/>
  <c r="F614" i="5"/>
  <c r="T417" i="5"/>
  <c r="S417" i="5"/>
  <c r="X417" i="5" s="1"/>
  <c r="Q417" i="5"/>
  <c r="W417" i="5" s="1"/>
  <c r="F417" i="5"/>
  <c r="T284" i="5"/>
  <c r="S284" i="5"/>
  <c r="X284" i="5" s="1"/>
  <c r="Q284" i="5"/>
  <c r="W284" i="5" s="1"/>
  <c r="F284" i="5"/>
  <c r="T183" i="5"/>
  <c r="S183" i="5"/>
  <c r="X183" i="5" s="1"/>
  <c r="Q183" i="5"/>
  <c r="W183" i="5" s="1"/>
  <c r="F183" i="5"/>
  <c r="T351" i="5"/>
  <c r="S351" i="5"/>
  <c r="X351" i="5" s="1"/>
  <c r="Q351" i="5"/>
  <c r="W351" i="5" s="1"/>
  <c r="F351" i="5"/>
  <c r="T377" i="5"/>
  <c r="S377" i="5"/>
  <c r="X377" i="5" s="1"/>
  <c r="Q377" i="5"/>
  <c r="W377" i="5" s="1"/>
  <c r="F377" i="5"/>
  <c r="T305" i="5"/>
  <c r="S305" i="5"/>
  <c r="X305" i="5" s="1"/>
  <c r="Q305" i="5"/>
  <c r="W305" i="5" s="1"/>
  <c r="F305" i="5"/>
  <c r="T405" i="5"/>
  <c r="S405" i="5"/>
  <c r="X405" i="5" s="1"/>
  <c r="Q405" i="5"/>
  <c r="W405" i="5" s="1"/>
  <c r="F405" i="5"/>
  <c r="T369" i="5"/>
  <c r="S369" i="5"/>
  <c r="X369" i="5" s="1"/>
  <c r="Q369" i="5"/>
  <c r="W369" i="5" s="1"/>
  <c r="F369" i="5"/>
  <c r="T638" i="5"/>
  <c r="S638" i="5"/>
  <c r="X638" i="5" s="1"/>
  <c r="Q638" i="5"/>
  <c r="W638" i="5" s="1"/>
  <c r="F638" i="5"/>
  <c r="T297" i="5"/>
  <c r="S297" i="5"/>
  <c r="X297" i="5" s="1"/>
  <c r="Q297" i="5"/>
  <c r="W297" i="5" s="1"/>
  <c r="F297" i="5"/>
  <c r="T631" i="5"/>
  <c r="S631" i="5"/>
  <c r="X631" i="5" s="1"/>
  <c r="Q631" i="5"/>
  <c r="W631" i="5" s="1"/>
  <c r="F631" i="5"/>
  <c r="T543" i="5"/>
  <c r="S543" i="5"/>
  <c r="X543" i="5" s="1"/>
  <c r="Q543" i="5"/>
  <c r="W543" i="5" s="1"/>
  <c r="F543" i="5"/>
  <c r="T324" i="5"/>
  <c r="S324" i="5"/>
  <c r="X324" i="5" s="1"/>
  <c r="Q324" i="5"/>
  <c r="W324" i="5" s="1"/>
  <c r="F324" i="5"/>
  <c r="T453" i="5"/>
  <c r="S453" i="5"/>
  <c r="X453" i="5" s="1"/>
  <c r="Q453" i="5"/>
  <c r="W453" i="5" s="1"/>
  <c r="F453" i="5"/>
  <c r="T532" i="5"/>
  <c r="S532" i="5"/>
  <c r="X532" i="5" s="1"/>
  <c r="Q532" i="5"/>
  <c r="W532" i="5" s="1"/>
  <c r="F532" i="5"/>
  <c r="T435" i="5"/>
  <c r="S435" i="5"/>
  <c r="X435" i="5" s="1"/>
  <c r="Q435" i="5"/>
  <c r="W435" i="5" s="1"/>
  <c r="F435" i="5"/>
  <c r="T390" i="5"/>
  <c r="S390" i="5"/>
  <c r="X390" i="5" s="1"/>
  <c r="Q390" i="5"/>
  <c r="W390" i="5" s="1"/>
  <c r="F390" i="5"/>
  <c r="T91" i="5"/>
  <c r="S91" i="5"/>
  <c r="X91" i="5" s="1"/>
  <c r="Q91" i="5"/>
  <c r="W91" i="5" s="1"/>
  <c r="F91" i="5"/>
  <c r="T494" i="5"/>
  <c r="S494" i="5"/>
  <c r="X494" i="5" s="1"/>
  <c r="Q494" i="5"/>
  <c r="W494" i="5" s="1"/>
  <c r="F494" i="5"/>
  <c r="T86" i="5"/>
  <c r="S86" i="5"/>
  <c r="X86" i="5" s="1"/>
  <c r="Q86" i="5"/>
  <c r="W86" i="5" s="1"/>
  <c r="F86" i="5"/>
  <c r="T491" i="5"/>
  <c r="S491" i="5"/>
  <c r="X491" i="5" s="1"/>
  <c r="Q491" i="5"/>
  <c r="W491" i="5" s="1"/>
  <c r="F491" i="5"/>
  <c r="T20" i="5"/>
  <c r="S20" i="5"/>
  <c r="X20" i="5" s="1"/>
  <c r="Q20" i="5"/>
  <c r="W20" i="5" s="1"/>
  <c r="F20" i="5"/>
  <c r="T616" i="5"/>
  <c r="S616" i="5"/>
  <c r="X616" i="5" s="1"/>
  <c r="Q616" i="5"/>
  <c r="W616" i="5" s="1"/>
  <c r="F616" i="5"/>
  <c r="T63" i="5"/>
  <c r="S63" i="5"/>
  <c r="X63" i="5" s="1"/>
  <c r="Q63" i="5"/>
  <c r="W63" i="5" s="1"/>
  <c r="F63" i="5"/>
  <c r="T58" i="5"/>
  <c r="S58" i="5"/>
  <c r="X58" i="5" s="1"/>
  <c r="Q58" i="5"/>
  <c r="W58" i="5" s="1"/>
  <c r="F58" i="5"/>
  <c r="T62" i="5"/>
  <c r="S62" i="5"/>
  <c r="X62" i="5" s="1"/>
  <c r="Q62" i="5"/>
  <c r="W62" i="5" s="1"/>
  <c r="F62" i="5"/>
  <c r="T538" i="5"/>
  <c r="S538" i="5"/>
  <c r="X538" i="5" s="1"/>
  <c r="Q538" i="5"/>
  <c r="W538" i="5" s="1"/>
  <c r="F538" i="5"/>
  <c r="T14" i="5"/>
  <c r="S14" i="5"/>
  <c r="X14" i="5" s="1"/>
  <c r="Q14" i="5"/>
  <c r="W14" i="5" s="1"/>
  <c r="F14" i="5"/>
  <c r="T454" i="5"/>
  <c r="S454" i="5"/>
  <c r="X454" i="5" s="1"/>
  <c r="Q454" i="5"/>
  <c r="W454" i="5" s="1"/>
  <c r="F454" i="5"/>
  <c r="T500" i="5"/>
  <c r="S500" i="5"/>
  <c r="X500" i="5" s="1"/>
  <c r="Q500" i="5"/>
  <c r="W500" i="5" s="1"/>
  <c r="F500" i="5"/>
  <c r="T440" i="5"/>
  <c r="S440" i="5"/>
  <c r="X440" i="5" s="1"/>
  <c r="Q440" i="5"/>
  <c r="W440" i="5" s="1"/>
  <c r="F440" i="5"/>
  <c r="T359" i="5"/>
  <c r="S359" i="5"/>
  <c r="X359" i="5" s="1"/>
  <c r="Q359" i="5"/>
  <c r="W359" i="5" s="1"/>
  <c r="F359" i="5"/>
  <c r="T46" i="5"/>
  <c r="S46" i="5"/>
  <c r="X46" i="5" s="1"/>
  <c r="Q46" i="5"/>
  <c r="W46" i="5" s="1"/>
  <c r="F46" i="5"/>
  <c r="T66" i="5"/>
  <c r="S66" i="5"/>
  <c r="X66" i="5" s="1"/>
  <c r="Q66" i="5"/>
  <c r="W66" i="5" s="1"/>
  <c r="F66" i="5"/>
  <c r="T646" i="5"/>
  <c r="S646" i="5"/>
  <c r="X646" i="5" s="1"/>
  <c r="Q646" i="5"/>
  <c r="W646" i="5" s="1"/>
  <c r="F646" i="5"/>
  <c r="T587" i="5"/>
  <c r="S587" i="5"/>
  <c r="X587" i="5" s="1"/>
  <c r="Q587" i="5"/>
  <c r="W587" i="5" s="1"/>
  <c r="F587" i="5"/>
  <c r="T47" i="5"/>
  <c r="S47" i="5"/>
  <c r="X47" i="5" s="1"/>
  <c r="Q47" i="5"/>
  <c r="W47" i="5" s="1"/>
  <c r="F47" i="5"/>
  <c r="T519" i="5"/>
  <c r="S519" i="5"/>
  <c r="X519" i="5" s="1"/>
  <c r="Q519" i="5"/>
  <c r="W519" i="5" s="1"/>
  <c r="F519" i="5"/>
  <c r="T389" i="5"/>
  <c r="S389" i="5"/>
  <c r="X389" i="5" s="1"/>
  <c r="Q389" i="5"/>
  <c r="W389" i="5" s="1"/>
  <c r="F389" i="5"/>
  <c r="T475" i="5"/>
  <c r="S475" i="5"/>
  <c r="X475" i="5" s="1"/>
  <c r="Q475" i="5"/>
  <c r="W475" i="5" s="1"/>
  <c r="F475" i="5"/>
  <c r="T352" i="5"/>
  <c r="S352" i="5"/>
  <c r="X352" i="5" s="1"/>
  <c r="Q352" i="5"/>
  <c r="W352" i="5" s="1"/>
  <c r="F352" i="5"/>
  <c r="T572" i="5"/>
  <c r="S572" i="5"/>
  <c r="X572" i="5" s="1"/>
  <c r="Q572" i="5"/>
  <c r="W572" i="5" s="1"/>
  <c r="F572" i="5"/>
  <c r="T560" i="5"/>
  <c r="S560" i="5"/>
  <c r="X560" i="5" s="1"/>
  <c r="Q560" i="5"/>
  <c r="W560" i="5" s="1"/>
  <c r="F560" i="5"/>
  <c r="T71" i="5"/>
  <c r="S71" i="5"/>
  <c r="X71" i="5" s="1"/>
  <c r="Q71" i="5"/>
  <c r="W71" i="5" s="1"/>
  <c r="F71" i="5"/>
  <c r="T59" i="5"/>
  <c r="S59" i="5"/>
  <c r="X59" i="5" s="1"/>
  <c r="Q59" i="5"/>
  <c r="W59" i="5" s="1"/>
  <c r="F59" i="5"/>
  <c r="T594" i="5"/>
  <c r="S594" i="5"/>
  <c r="X594" i="5" s="1"/>
  <c r="Q594" i="5"/>
  <c r="W594" i="5" s="1"/>
  <c r="F594" i="5"/>
  <c r="T388" i="5"/>
  <c r="S388" i="5"/>
  <c r="X388" i="5" s="1"/>
  <c r="Q388" i="5"/>
  <c r="W388" i="5" s="1"/>
  <c r="F388" i="5"/>
  <c r="T16" i="5"/>
  <c r="S16" i="5"/>
  <c r="X16" i="5" s="1"/>
  <c r="Q16" i="5"/>
  <c r="W16" i="5" s="1"/>
  <c r="F16" i="5"/>
  <c r="T277" i="5"/>
  <c r="S277" i="5"/>
  <c r="X277" i="5" s="1"/>
  <c r="Q277" i="5"/>
  <c r="W277" i="5" s="1"/>
  <c r="F277" i="5"/>
  <c r="T325" i="5"/>
  <c r="S325" i="5"/>
  <c r="X325" i="5" s="1"/>
  <c r="Q325" i="5"/>
  <c r="W325" i="5" s="1"/>
  <c r="F325" i="5"/>
  <c r="U581" i="5"/>
  <c r="Y581" i="5" s="1"/>
  <c r="U120" i="5"/>
  <c r="U593" i="5"/>
  <c r="Z593" i="5" s="1"/>
  <c r="U447" i="5"/>
  <c r="U2" i="5"/>
  <c r="Z2" i="5" s="1"/>
  <c r="U247" i="5"/>
  <c r="U75" i="5"/>
  <c r="U170" i="5" l="1"/>
  <c r="U158" i="5"/>
  <c r="Z158" i="5" s="1"/>
  <c r="U564" i="5"/>
  <c r="Y564" i="5" s="1"/>
  <c r="U361" i="5"/>
  <c r="Z361" i="5" s="1"/>
  <c r="U220" i="5"/>
  <c r="Z220" i="5" s="1"/>
  <c r="U492" i="5"/>
  <c r="Y492" i="5" s="1"/>
  <c r="U551" i="5"/>
  <c r="Z551" i="5" s="1"/>
  <c r="U96" i="5"/>
  <c r="Z96" i="5" s="1"/>
  <c r="U383" i="5"/>
  <c r="Y383" i="5" s="1"/>
  <c r="U471" i="5"/>
  <c r="Z471" i="5" s="1"/>
  <c r="U174" i="5"/>
  <c r="Z174" i="5" s="1"/>
  <c r="U612" i="5"/>
  <c r="Y612" i="5" s="1"/>
  <c r="U503" i="5"/>
  <c r="Z503" i="5" s="1"/>
  <c r="U319" i="5"/>
  <c r="Z319" i="5" s="1"/>
  <c r="U523" i="5"/>
  <c r="Z523" i="5" s="1"/>
  <c r="U313" i="5"/>
  <c r="Z313" i="5" s="1"/>
  <c r="U292" i="5"/>
  <c r="Y292" i="5" s="1"/>
  <c r="U148" i="5"/>
  <c r="Y148" i="5" s="1"/>
  <c r="U49" i="5"/>
  <c r="Z49" i="5" s="1"/>
  <c r="U407" i="5"/>
  <c r="Z407" i="5" s="1"/>
  <c r="U410" i="5"/>
  <c r="Y410" i="5" s="1"/>
  <c r="U241" i="5"/>
  <c r="Y241" i="5" s="1"/>
  <c r="U630" i="5"/>
  <c r="U582" i="5"/>
  <c r="Z582" i="5" s="1"/>
  <c r="U413" i="5"/>
  <c r="Z413" i="5" s="1"/>
  <c r="U107" i="5"/>
  <c r="Z107" i="5" s="1"/>
  <c r="U423" i="5"/>
  <c r="Z423" i="5" s="1"/>
  <c r="U490" i="5"/>
  <c r="Z490" i="5" s="1"/>
  <c r="U554" i="5"/>
  <c r="Z554" i="5" s="1"/>
  <c r="U611" i="5"/>
  <c r="Y611" i="5" s="1"/>
  <c r="U446" i="5"/>
  <c r="Y446" i="5" s="1"/>
  <c r="U470" i="5"/>
  <c r="Y470" i="5" s="1"/>
  <c r="U439" i="5"/>
  <c r="Y439" i="5" s="1"/>
  <c r="U346" i="5"/>
  <c r="Z346" i="5" s="1"/>
  <c r="U607" i="5"/>
  <c r="Z607" i="5" s="1"/>
  <c r="U440" i="5"/>
  <c r="Y440" i="5" s="1"/>
  <c r="U616" i="5"/>
  <c r="Y616" i="5" s="1"/>
  <c r="U217" i="5"/>
  <c r="Z217" i="5" s="1"/>
  <c r="U15" i="5"/>
  <c r="Y15" i="5" s="1"/>
  <c r="U517" i="5"/>
  <c r="Y517" i="5" s="1"/>
  <c r="U590" i="5"/>
  <c r="Y590" i="5" s="1"/>
  <c r="U26" i="5"/>
  <c r="Y26" i="5" s="1"/>
  <c r="U36" i="5"/>
  <c r="Y36" i="5" s="1"/>
  <c r="U495" i="5"/>
  <c r="Z495" i="5" s="1"/>
  <c r="U64" i="5"/>
  <c r="Z64" i="5" s="1"/>
  <c r="U456" i="5"/>
  <c r="Z456" i="5" s="1"/>
  <c r="U345" i="5"/>
  <c r="Z345" i="5" s="1"/>
  <c r="U147" i="5"/>
  <c r="Y147" i="5" s="1"/>
  <c r="U386" i="5"/>
  <c r="Y386" i="5" s="1"/>
  <c r="U584" i="5"/>
  <c r="Y584" i="5" s="1"/>
  <c r="U68" i="5"/>
  <c r="Z68" i="5" s="1"/>
  <c r="U515" i="5"/>
  <c r="Z515" i="5" s="1"/>
  <c r="U82" i="5"/>
  <c r="Z82" i="5" s="1"/>
  <c r="U465" i="5"/>
  <c r="Y465" i="5" s="1"/>
  <c r="U157" i="5"/>
  <c r="Z157" i="5" s="1"/>
  <c r="U381" i="5"/>
  <c r="Y381" i="5" s="1"/>
  <c r="U315" i="5"/>
  <c r="Z315" i="5" s="1"/>
  <c r="U460" i="5"/>
  <c r="Z460" i="5" s="1"/>
  <c r="U233" i="5"/>
  <c r="Y233" i="5" s="1"/>
  <c r="U541" i="5"/>
  <c r="Z541" i="5" s="1"/>
  <c r="U277" i="5"/>
  <c r="Y277" i="5" s="1"/>
  <c r="U324" i="5"/>
  <c r="Y324" i="5" s="1"/>
  <c r="U405" i="5"/>
  <c r="Y405" i="5" s="1"/>
  <c r="U525" i="5"/>
  <c r="Z525" i="5" s="1"/>
  <c r="U333" i="5"/>
  <c r="Z333" i="5" s="1"/>
  <c r="U213" i="5"/>
  <c r="Y213" i="5" s="1"/>
  <c r="U520" i="5"/>
  <c r="Y520" i="5" s="1"/>
  <c r="U125" i="5"/>
  <c r="Z125" i="5" s="1"/>
  <c r="U110" i="5"/>
  <c r="Z110" i="5" s="1"/>
  <c r="U13" i="5"/>
  <c r="Z13" i="5" s="1"/>
  <c r="U394" i="5"/>
  <c r="Z394" i="5" s="1"/>
  <c r="U28" i="5"/>
  <c r="Z28" i="5" s="1"/>
  <c r="U341" i="5"/>
  <c r="Z341" i="5" s="1"/>
  <c r="U184" i="5"/>
  <c r="Y184" i="5" s="1"/>
  <c r="U79" i="5"/>
  <c r="Y79" i="5" s="1"/>
  <c r="U177" i="5"/>
  <c r="Y177" i="5" s="1"/>
  <c r="U539" i="5"/>
  <c r="Z539" i="5" s="1"/>
  <c r="U603" i="5"/>
  <c r="Z603" i="5" s="1"/>
  <c r="U455" i="5"/>
  <c r="Y455" i="5" s="1"/>
  <c r="U178" i="5"/>
  <c r="Y178" i="5" s="1"/>
  <c r="U50" i="5"/>
  <c r="Y50" i="5" s="1"/>
  <c r="U60" i="5"/>
  <c r="Y60" i="5" s="1"/>
  <c r="U414" i="5"/>
  <c r="Y414" i="5" s="1"/>
  <c r="U250" i="5"/>
  <c r="Y250" i="5" s="1"/>
  <c r="U536" i="5"/>
  <c r="Z536" i="5" s="1"/>
  <c r="U95" i="5"/>
  <c r="Z95" i="5" s="1"/>
  <c r="U336" i="5"/>
  <c r="Z336" i="5" s="1"/>
  <c r="U237" i="5"/>
  <c r="Y237" i="5" s="1"/>
  <c r="U645" i="5"/>
  <c r="Y645" i="5" s="1"/>
  <c r="U113" i="5"/>
  <c r="Y113" i="5" s="1"/>
  <c r="U457" i="5"/>
  <c r="Z457" i="5" s="1"/>
  <c r="U264" i="5"/>
  <c r="Y264" i="5" s="1"/>
  <c r="U348" i="5"/>
  <c r="Z348" i="5" s="1"/>
  <c r="U83" i="5"/>
  <c r="Y83" i="5" s="1"/>
  <c r="U142" i="5"/>
  <c r="Y142" i="5" s="1"/>
  <c r="U377" i="5"/>
  <c r="Y377" i="5" s="1"/>
  <c r="U576" i="5"/>
  <c r="Y576" i="5" s="1"/>
  <c r="U561" i="5"/>
  <c r="Z561" i="5" s="1"/>
  <c r="U448" i="5"/>
  <c r="Y448" i="5" s="1"/>
  <c r="U462" i="5"/>
  <c r="Y462" i="5" s="1"/>
  <c r="U367" i="5"/>
  <c r="Z367" i="5" s="1"/>
  <c r="U597" i="5"/>
  <c r="Z597" i="5" s="1"/>
  <c r="U30" i="5"/>
  <c r="Y30" i="5" s="1"/>
  <c r="U138" i="5"/>
  <c r="Y138" i="5" s="1"/>
  <c r="U181" i="5"/>
  <c r="Y181" i="5" s="1"/>
  <c r="U334" i="5"/>
  <c r="Z334" i="5" s="1"/>
  <c r="U637" i="5"/>
  <c r="Y637" i="5" s="1"/>
  <c r="U51" i="5"/>
  <c r="U437" i="5"/>
  <c r="Y437" i="5" s="1"/>
  <c r="U518" i="5"/>
  <c r="Y518" i="5" s="1"/>
  <c r="U126" i="5"/>
  <c r="Z126" i="5" s="1"/>
  <c r="U468" i="5"/>
  <c r="Z468" i="5" s="1"/>
  <c r="U253" i="5"/>
  <c r="Y253" i="5" s="1"/>
  <c r="U578" i="5"/>
  <c r="Z578" i="5" s="1"/>
  <c r="U643" i="5"/>
  <c r="Z643" i="5" s="1"/>
  <c r="U599" i="5"/>
  <c r="Y599" i="5" s="1"/>
  <c r="U262" i="5"/>
  <c r="Z262" i="5" s="1"/>
  <c r="U216" i="5"/>
  <c r="Y216" i="5" s="1"/>
  <c r="U269" i="5"/>
  <c r="Y269" i="5" s="1"/>
  <c r="U629" i="5"/>
  <c r="Z629" i="5" s="1"/>
  <c r="U651" i="5"/>
  <c r="Y651" i="5" s="1"/>
  <c r="U506" i="5"/>
  <c r="Y506" i="5" s="1"/>
  <c r="U109" i="5"/>
  <c r="Y109" i="5" s="1"/>
  <c r="U118" i="5"/>
  <c r="Z118" i="5" s="1"/>
  <c r="U228" i="5"/>
  <c r="Y228" i="5" s="1"/>
  <c r="U188" i="5"/>
  <c r="Y188" i="5" s="1"/>
  <c r="U409" i="5"/>
  <c r="Y409" i="5" s="1"/>
  <c r="U556" i="5"/>
  <c r="Z556" i="5" s="1"/>
  <c r="U342" i="5"/>
  <c r="Z342" i="5" s="1"/>
  <c r="U258" i="5"/>
  <c r="Y258" i="5" s="1"/>
  <c r="U154" i="5"/>
  <c r="Z154" i="5" s="1"/>
  <c r="U280" i="5"/>
  <c r="Z280" i="5" s="1"/>
  <c r="U33" i="5"/>
  <c r="Z33" i="5" s="1"/>
  <c r="U56" i="5"/>
  <c r="Y56" i="5" s="1"/>
  <c r="U281" i="5"/>
  <c r="Y281" i="5" s="1"/>
  <c r="U286" i="5"/>
  <c r="Y286" i="5" s="1"/>
  <c r="U609" i="5"/>
  <c r="Z609" i="5" s="1"/>
  <c r="U514" i="5"/>
  <c r="Y514" i="5" s="1"/>
  <c r="U81" i="5"/>
  <c r="Z81" i="5" s="1"/>
  <c r="U104" i="5"/>
  <c r="Y104" i="5" s="1"/>
  <c r="U621" i="5"/>
  <c r="Y621" i="5" s="1"/>
  <c r="U379" i="5"/>
  <c r="Z379" i="5" s="1"/>
  <c r="U568" i="5"/>
  <c r="Z568" i="5" s="1"/>
  <c r="U550" i="5"/>
  <c r="Y550" i="5" s="1"/>
  <c r="U393" i="5"/>
  <c r="Y393" i="5" s="1"/>
  <c r="U55" i="5"/>
  <c r="Z55" i="5" s="1"/>
  <c r="U54" i="5"/>
  <c r="Z54" i="5" s="1"/>
  <c r="U534" i="5"/>
  <c r="Y534" i="5" s="1"/>
  <c r="U360" i="5"/>
  <c r="Y360" i="5" s="1"/>
  <c r="U636" i="5"/>
  <c r="Y636" i="5" s="1"/>
  <c r="U509" i="5"/>
  <c r="Z509" i="5" s="1"/>
  <c r="U573" i="5"/>
  <c r="Y573" i="5" s="1"/>
  <c r="U549" i="5"/>
  <c r="Z549" i="5" s="1"/>
  <c r="U335" i="5"/>
  <c r="Y335" i="5" s="1"/>
  <c r="U579" i="5"/>
  <c r="Y579" i="5" s="1"/>
  <c r="U259" i="5"/>
  <c r="Z259" i="5" s="1"/>
  <c r="U225" i="5"/>
  <c r="Z225" i="5" s="1"/>
  <c r="U29" i="5"/>
  <c r="Y29" i="5" s="1"/>
  <c r="U363" i="5"/>
  <c r="Z363" i="5" s="1"/>
  <c r="U122" i="5"/>
  <c r="Z122" i="5" s="1"/>
  <c r="U10" i="5"/>
  <c r="Y10" i="5" s="1"/>
  <c r="U641" i="5"/>
  <c r="Y641" i="5" s="1"/>
  <c r="U620" i="5"/>
  <c r="Z620" i="5" s="1"/>
  <c r="U191" i="5"/>
  <c r="Y191" i="5" s="1"/>
  <c r="U472" i="5"/>
  <c r="Y472" i="5" s="1"/>
  <c r="U146" i="5"/>
  <c r="Z146" i="5" s="1"/>
  <c r="U372" i="5"/>
  <c r="Z372" i="5" s="1"/>
  <c r="U598" i="5"/>
  <c r="Y598" i="5" s="1"/>
  <c r="U450" i="5"/>
  <c r="Z450" i="5" s="1"/>
  <c r="U548" i="5"/>
  <c r="Y548" i="5" s="1"/>
  <c r="U464" i="5"/>
  <c r="Y464" i="5" s="1"/>
  <c r="Z550" i="5"/>
  <c r="Z590" i="5"/>
  <c r="Y593" i="5"/>
  <c r="Y158" i="5"/>
  <c r="U364" i="5"/>
  <c r="Z364" i="5" s="1"/>
  <c r="Y13" i="5"/>
  <c r="Z213" i="5"/>
  <c r="U388" i="5"/>
  <c r="Z388" i="5" s="1"/>
  <c r="U59" i="5"/>
  <c r="Y59" i="5" s="1"/>
  <c r="U389" i="5"/>
  <c r="Y389" i="5" s="1"/>
  <c r="U47" i="5"/>
  <c r="Z47" i="5" s="1"/>
  <c r="U646" i="5"/>
  <c r="U454" i="5"/>
  <c r="Z454" i="5" s="1"/>
  <c r="U491" i="5"/>
  <c r="Z491" i="5" s="1"/>
  <c r="U532" i="5"/>
  <c r="Y532" i="5" s="1"/>
  <c r="U144" i="5"/>
  <c r="Y144" i="5" s="1"/>
  <c r="U326" i="5"/>
  <c r="Y326" i="5" s="1"/>
  <c r="U396" i="5"/>
  <c r="U459" i="5"/>
  <c r="U127" i="5"/>
  <c r="U17" i="5"/>
  <c r="U271" i="5"/>
  <c r="Y271" i="5" s="1"/>
  <c r="U278" i="5"/>
  <c r="Z120" i="5"/>
  <c r="Y120" i="5"/>
  <c r="U570" i="5"/>
  <c r="U102" i="5"/>
  <c r="U328" i="5"/>
  <c r="Z328" i="5" s="1"/>
  <c r="U428" i="5"/>
  <c r="U382" i="5"/>
  <c r="U511" i="5"/>
  <c r="Y511" i="5" s="1"/>
  <c r="U436" i="5"/>
  <c r="U187" i="5"/>
  <c r="Z187" i="5" s="1"/>
  <c r="U207" i="5"/>
  <c r="U633" i="5"/>
  <c r="Y633" i="5" s="1"/>
  <c r="U11" i="5"/>
  <c r="Z11" i="5" s="1"/>
  <c r="U152" i="5"/>
  <c r="U4" i="5"/>
  <c r="Z4" i="5" s="1"/>
  <c r="U322" i="5"/>
  <c r="Z322" i="5" s="1"/>
  <c r="U168" i="5"/>
  <c r="Y168" i="5" s="1"/>
  <c r="U533" i="5"/>
  <c r="Z533" i="5" s="1"/>
  <c r="U100" i="5"/>
  <c r="U34" i="5"/>
  <c r="Z34" i="5" s="1"/>
  <c r="U195" i="5"/>
  <c r="Y195" i="5" s="1"/>
  <c r="U214" i="5"/>
  <c r="U287" i="5"/>
  <c r="U416" i="5"/>
  <c r="Y416" i="5" s="1"/>
  <c r="U307" i="5"/>
  <c r="Y307" i="5" s="1"/>
  <c r="U112" i="5"/>
  <c r="Z112" i="5" s="1"/>
  <c r="U452" i="5"/>
  <c r="Y452" i="5" s="1"/>
  <c r="U230" i="5"/>
  <c r="Y230" i="5" s="1"/>
  <c r="U528" i="5"/>
  <c r="U245" i="5"/>
  <c r="U613" i="5"/>
  <c r="Y613" i="5" s="1"/>
  <c r="U429" i="5"/>
  <c r="U8" i="5"/>
  <c r="Y8" i="5" s="1"/>
  <c r="U610" i="5"/>
  <c r="Y610" i="5" s="1"/>
  <c r="U226" i="5"/>
  <c r="Z226" i="5" s="1"/>
  <c r="U246" i="5"/>
  <c r="Z246" i="5" s="1"/>
  <c r="U153" i="5"/>
  <c r="Y153" i="5" s="1"/>
  <c r="U431" i="5"/>
  <c r="Z431" i="5" s="1"/>
  <c r="U403" i="5"/>
  <c r="Z403" i="5" s="1"/>
  <c r="U274" i="5"/>
  <c r="Z274" i="5" s="1"/>
  <c r="U591" i="5"/>
  <c r="Y591" i="5" s="1"/>
  <c r="U642" i="5"/>
  <c r="Z642" i="5" s="1"/>
  <c r="U575" i="5"/>
  <c r="Z575" i="5" s="1"/>
  <c r="U373" i="5"/>
  <c r="Z373" i="5" s="1"/>
  <c r="U441" i="5"/>
  <c r="Y441" i="5" s="1"/>
  <c r="U600" i="5"/>
  <c r="Y600" i="5" s="1"/>
  <c r="U449" i="5"/>
  <c r="Y449" i="5" s="1"/>
  <c r="U329" i="5"/>
  <c r="Y329" i="5" s="1"/>
  <c r="U294" i="5"/>
  <c r="Z294" i="5" s="1"/>
  <c r="U358" i="5"/>
  <c r="Z358" i="5" s="1"/>
  <c r="U219" i="5"/>
  <c r="Y219" i="5" s="1"/>
  <c r="U559" i="5"/>
  <c r="Y559" i="5" s="1"/>
  <c r="U199" i="5"/>
  <c r="Z199" i="5" s="1"/>
  <c r="U295" i="5"/>
  <c r="Z295" i="5" s="1"/>
  <c r="U128" i="5"/>
  <c r="Z128" i="5" s="1"/>
  <c r="U378" i="5"/>
  <c r="Z378" i="5" s="1"/>
  <c r="U458" i="5"/>
  <c r="Y458" i="5" s="1"/>
  <c r="Y220" i="5"/>
  <c r="U399" i="5"/>
  <c r="U22" i="5"/>
  <c r="Z22" i="5" s="1"/>
  <c r="U467" i="5"/>
  <c r="Z467" i="5" s="1"/>
  <c r="U481" i="5"/>
  <c r="U618" i="5"/>
  <c r="U261" i="5"/>
  <c r="Y261" i="5" s="1"/>
  <c r="U404" i="5"/>
  <c r="Y404" i="5" s="1"/>
  <c r="U604" i="5"/>
  <c r="Z604" i="5" s="1"/>
  <c r="U371" i="5"/>
  <c r="Y371" i="5" s="1"/>
  <c r="U502" i="5"/>
  <c r="Z502" i="5" s="1"/>
  <c r="U601" i="5"/>
  <c r="Z601" i="5" s="1"/>
  <c r="U634" i="5"/>
  <c r="Z634" i="5" s="1"/>
  <c r="U350" i="5"/>
  <c r="U182" i="5"/>
  <c r="Z182" i="5" s="1"/>
  <c r="U420" i="5"/>
  <c r="Y420" i="5" s="1"/>
  <c r="U159" i="5"/>
  <c r="Z159" i="5" s="1"/>
  <c r="U151" i="5"/>
  <c r="Y151" i="5" s="1"/>
  <c r="U296" i="5"/>
  <c r="Y296" i="5" s="1"/>
  <c r="U74" i="5"/>
  <c r="Y74" i="5" s="1"/>
  <c r="U163" i="5"/>
  <c r="Y163" i="5" s="1"/>
  <c r="U205" i="5"/>
  <c r="Y205" i="5" s="1"/>
  <c r="U625" i="5"/>
  <c r="Y625" i="5" s="1"/>
  <c r="U283" i="5"/>
  <c r="Y283" i="5" s="1"/>
  <c r="U482" i="5"/>
  <c r="Z482" i="5" s="1"/>
  <c r="U38" i="5"/>
  <c r="Z38" i="5" s="1"/>
  <c r="U18" i="5"/>
  <c r="Y18" i="5" s="1"/>
  <c r="U619" i="5"/>
  <c r="Y619" i="5" s="1"/>
  <c r="U330" i="5"/>
  <c r="Y330" i="5" s="1"/>
  <c r="U512" i="5"/>
  <c r="Z512" i="5" s="1"/>
  <c r="U5" i="5"/>
  <c r="Z5" i="5" s="1"/>
  <c r="U365" i="5"/>
  <c r="Y365" i="5" s="1"/>
  <c r="U97" i="5"/>
  <c r="Y97" i="5" s="1"/>
  <c r="U130" i="5"/>
  <c r="Y130" i="5" s="1"/>
  <c r="U451" i="5"/>
  <c r="Z451" i="5" s="1"/>
  <c r="Z564" i="5"/>
  <c r="Y379" i="5"/>
  <c r="Z447" i="5"/>
  <c r="Y447" i="5"/>
  <c r="Z465" i="5"/>
  <c r="Z170" i="5"/>
  <c r="Y170" i="5"/>
  <c r="Z581" i="5"/>
  <c r="U535" i="5"/>
  <c r="Y535" i="5" s="1"/>
  <c r="U27" i="5"/>
  <c r="U105" i="5"/>
  <c r="U366" i="5"/>
  <c r="Z366" i="5" s="1"/>
  <c r="U648" i="5"/>
  <c r="Y648" i="5" s="1"/>
  <c r="U39" i="5"/>
  <c r="Y39" i="5" s="1"/>
  <c r="U477" i="5"/>
  <c r="Y477" i="5" s="1"/>
  <c r="U108" i="5"/>
  <c r="Z108" i="5" s="1"/>
  <c r="U149" i="5"/>
  <c r="Y149" i="5" s="1"/>
  <c r="U162" i="5"/>
  <c r="Y162" i="5" s="1"/>
  <c r="U6" i="5"/>
  <c r="Y6" i="5" s="1"/>
  <c r="U235" i="5"/>
  <c r="Y235" i="5" s="1"/>
  <c r="U402" i="5"/>
  <c r="U347" i="5"/>
  <c r="U442" i="5"/>
  <c r="U190" i="5"/>
  <c r="U352" i="5"/>
  <c r="Y352" i="5" s="1"/>
  <c r="U519" i="5"/>
  <c r="U587" i="5"/>
  <c r="Y587" i="5" s="1"/>
  <c r="U46" i="5"/>
  <c r="Y46" i="5" s="1"/>
  <c r="U359" i="5"/>
  <c r="U500" i="5"/>
  <c r="U63" i="5"/>
  <c r="U20" i="5"/>
  <c r="U86" i="5"/>
  <c r="U494" i="5"/>
  <c r="U91" i="5"/>
  <c r="U543" i="5"/>
  <c r="U631" i="5"/>
  <c r="U369" i="5"/>
  <c r="U305" i="5"/>
  <c r="U351" i="5"/>
  <c r="Y351" i="5" s="1"/>
  <c r="U284" i="5"/>
  <c r="U614" i="5"/>
  <c r="Y614" i="5" s="1"/>
  <c r="U206" i="5"/>
  <c r="U540" i="5"/>
  <c r="U395" i="5"/>
  <c r="U70" i="5"/>
  <c r="Y70" i="5" s="1"/>
  <c r="U196" i="5"/>
  <c r="U256" i="5"/>
  <c r="Z256" i="5" s="1"/>
  <c r="U432" i="5"/>
  <c r="U592" i="5"/>
  <c r="Y592" i="5" s="1"/>
  <c r="U415" i="5"/>
  <c r="U249" i="5"/>
  <c r="U461" i="5"/>
  <c r="U291" i="5"/>
  <c r="U84" i="5"/>
  <c r="U606" i="5"/>
  <c r="U595" i="5"/>
  <c r="U418" i="5"/>
  <c r="U537" i="5"/>
  <c r="U632" i="5"/>
  <c r="U649" i="5"/>
  <c r="U238" i="5"/>
  <c r="U419" i="5"/>
  <c r="Z419" i="5" s="1"/>
  <c r="U580" i="5"/>
  <c r="U562" i="5"/>
  <c r="U111" i="5"/>
  <c r="U650" i="5"/>
  <c r="Z650" i="5" s="1"/>
  <c r="U160" i="5"/>
  <c r="Z160" i="5" s="1"/>
  <c r="U210" i="5"/>
  <c r="Y210" i="5" s="1"/>
  <c r="U557" i="5"/>
  <c r="U542" i="5"/>
  <c r="Y542" i="5" s="1"/>
  <c r="U133" i="5"/>
  <c r="U272" i="5"/>
  <c r="U117" i="5"/>
  <c r="U266" i="5"/>
  <c r="Y266" i="5" s="1"/>
  <c r="U376" i="5"/>
  <c r="U76" i="5"/>
  <c r="U546" i="5"/>
  <c r="U626" i="5"/>
  <c r="U521" i="5"/>
  <c r="U493" i="5"/>
  <c r="U24" i="5"/>
  <c r="U301" i="5"/>
  <c r="U408" i="5"/>
  <c r="U398" i="5"/>
  <c r="U124" i="5"/>
  <c r="U53" i="5"/>
  <c r="U192" i="5"/>
  <c r="U354" i="5"/>
  <c r="U577" i="5"/>
  <c r="U526" i="5"/>
  <c r="U332" i="5"/>
  <c r="U385" i="5"/>
  <c r="U527" i="5"/>
  <c r="U375" i="5"/>
  <c r="U7" i="5"/>
  <c r="U203" i="5"/>
  <c r="U496" i="5"/>
  <c r="U499" i="5"/>
  <c r="U218" i="5"/>
  <c r="U136" i="5"/>
  <c r="U139" i="5"/>
  <c r="U327" i="5"/>
  <c r="U479" i="5"/>
  <c r="U176" i="5"/>
  <c r="U222" i="5"/>
  <c r="U251" i="5"/>
  <c r="U135" i="5"/>
  <c r="U279" i="5"/>
  <c r="U282" i="5"/>
  <c r="U567" i="5"/>
  <c r="U524" i="5"/>
  <c r="U73" i="5"/>
  <c r="Y73" i="5" s="1"/>
  <c r="U397" i="5"/>
  <c r="U57" i="5"/>
  <c r="U239" i="5"/>
  <c r="U268" i="5"/>
  <c r="U232" i="5"/>
  <c r="U530" i="5"/>
  <c r="U25" i="5"/>
  <c r="U23" i="5"/>
  <c r="U507" i="5"/>
  <c r="U308" i="5"/>
  <c r="U285" i="5"/>
  <c r="U186" i="5"/>
  <c r="U318" i="5"/>
  <c r="U544" i="5"/>
  <c r="U486" i="5"/>
  <c r="U21" i="5"/>
  <c r="U489" i="5"/>
  <c r="U212" i="5"/>
  <c r="U558" i="5"/>
  <c r="U9" i="5"/>
  <c r="U311" i="5"/>
  <c r="U89" i="5"/>
  <c r="U43" i="5"/>
  <c r="U635" i="5"/>
  <c r="U248" i="5"/>
  <c r="U553" i="5"/>
  <c r="U121" i="5"/>
  <c r="U412" i="5"/>
  <c r="U411" i="5"/>
  <c r="U516" i="5"/>
  <c r="U19" i="5"/>
  <c r="U340" i="5"/>
  <c r="U316" i="5"/>
  <c r="U617" i="5"/>
  <c r="U368" i="5"/>
  <c r="U644" i="5"/>
  <c r="U498" i="5"/>
  <c r="U555" i="5"/>
  <c r="Y555" i="5" s="1"/>
  <c r="U501" i="5"/>
  <c r="U401" i="5"/>
  <c r="U574" i="5"/>
  <c r="U244" i="5"/>
  <c r="U94" i="5"/>
  <c r="U443" i="5"/>
  <c r="U387" i="5"/>
  <c r="U143" i="5"/>
  <c r="U223" i="5"/>
  <c r="U438" i="5"/>
  <c r="U257" i="5"/>
  <c r="U628" i="5"/>
  <c r="Y75" i="5"/>
  <c r="Z75" i="5"/>
  <c r="Z148" i="5"/>
  <c r="Z383" i="5"/>
  <c r="Y247" i="5"/>
  <c r="Z247" i="5"/>
  <c r="U198" i="5"/>
  <c r="U215" i="5"/>
  <c r="U522" i="5"/>
  <c r="U88" i="5"/>
  <c r="U362" i="5"/>
  <c r="U231" i="5"/>
  <c r="U353" i="5"/>
  <c r="U317" i="5"/>
  <c r="U571" i="5"/>
  <c r="Y2" i="5"/>
  <c r="U16" i="5"/>
  <c r="U594" i="5"/>
  <c r="Z594" i="5" s="1"/>
  <c r="U560" i="5"/>
  <c r="U293" i="5"/>
  <c r="U31" i="5"/>
  <c r="U425" i="5"/>
  <c r="U586" i="5"/>
  <c r="U255" i="5"/>
  <c r="U65" i="5"/>
  <c r="U69" i="5"/>
  <c r="U87" i="5"/>
  <c r="U299" i="5"/>
  <c r="U48" i="5"/>
  <c r="U67" i="5"/>
  <c r="Y67" i="5" s="1"/>
  <c r="U323" i="5"/>
  <c r="Z323" i="5" s="1"/>
  <c r="U356" i="5"/>
  <c r="Z356" i="5" s="1"/>
  <c r="U391" i="5"/>
  <c r="U263" i="5"/>
  <c r="Y263" i="5" s="1"/>
  <c r="U504" i="5"/>
  <c r="U243" i="5"/>
  <c r="U194" i="5"/>
  <c r="U483" i="5"/>
  <c r="U209" i="5"/>
  <c r="U640" i="5"/>
  <c r="U463" i="5"/>
  <c r="U349" i="5"/>
  <c r="U254" i="5"/>
  <c r="U426" i="5"/>
  <c r="U374" i="5"/>
  <c r="U106" i="5"/>
  <c r="U303" i="5"/>
  <c r="U624" i="5"/>
  <c r="U41" i="5"/>
  <c r="U289" i="5"/>
  <c r="U435" i="5"/>
  <c r="U453" i="5"/>
  <c r="U297" i="5"/>
  <c r="U638" i="5"/>
  <c r="U129" i="5"/>
  <c r="U98" i="5"/>
  <c r="U406" i="5"/>
  <c r="U608" i="5"/>
  <c r="U421" i="5"/>
  <c r="U260" i="5"/>
  <c r="U569" i="5"/>
  <c r="U35" i="5"/>
  <c r="U357" i="5"/>
  <c r="U513" i="5"/>
  <c r="U647" i="5"/>
  <c r="U298" i="5"/>
  <c r="U240" i="5"/>
  <c r="U424" i="5"/>
  <c r="U320" i="5"/>
  <c r="U400" i="5"/>
  <c r="U380" i="5"/>
  <c r="U497" i="5"/>
  <c r="U45" i="5"/>
  <c r="U166" i="5"/>
  <c r="U85" i="5"/>
  <c r="U469" i="5"/>
  <c r="U312" i="5"/>
  <c r="U288" i="5"/>
  <c r="U392" i="5"/>
  <c r="U325" i="5"/>
  <c r="U169" i="5"/>
  <c r="U101" i="5"/>
  <c r="U484" i="5"/>
  <c r="U596" i="5"/>
  <c r="U208" i="5"/>
  <c r="U173" i="5"/>
  <c r="U474" i="5"/>
  <c r="U200" i="5"/>
  <c r="U141" i="5"/>
  <c r="U337" i="5"/>
  <c r="U224" i="5"/>
  <c r="U473" i="5"/>
  <c r="U44" i="5"/>
  <c r="U185" i="5"/>
  <c r="U40" i="5"/>
  <c r="U565" i="5"/>
  <c r="Z371" i="5"/>
  <c r="U572" i="5"/>
  <c r="U475" i="5"/>
  <c r="U183" i="5"/>
  <c r="U417" i="5"/>
  <c r="Y417" i="5" s="1"/>
  <c r="U314" i="5"/>
  <c r="U566" i="5"/>
  <c r="U265" i="5"/>
  <c r="U131" i="5"/>
  <c r="U434" i="5"/>
  <c r="U589" i="5"/>
  <c r="U78" i="5"/>
  <c r="U155" i="5"/>
  <c r="U77" i="5"/>
  <c r="U304" i="5"/>
  <c r="U32" i="5"/>
  <c r="U171" i="5"/>
  <c r="U242" i="5"/>
  <c r="U236" i="5"/>
  <c r="U476" i="5"/>
  <c r="U588" i="5"/>
  <c r="U202" i="5"/>
  <c r="U252" i="5"/>
  <c r="U165" i="5"/>
  <c r="U466" i="5"/>
  <c r="U227" i="5"/>
  <c r="U3" i="5"/>
  <c r="U167" i="5"/>
  <c r="U547" i="5"/>
  <c r="U302" i="5"/>
  <c r="U234" i="5"/>
  <c r="U585" i="5"/>
  <c r="U211" i="5"/>
  <c r="U529" i="5"/>
  <c r="U204" i="5"/>
  <c r="Y204" i="5" s="1"/>
  <c r="U179" i="5"/>
  <c r="U115" i="5"/>
  <c r="U344" i="5"/>
  <c r="U623" i="5"/>
  <c r="U161" i="5"/>
  <c r="U338" i="5"/>
  <c r="Z338" i="5" s="1"/>
  <c r="U72" i="5"/>
  <c r="U273" i="5"/>
  <c r="U123" i="5"/>
  <c r="U331" i="5"/>
  <c r="U37" i="5"/>
  <c r="U488" i="5"/>
  <c r="U622" i="5"/>
  <c r="U309" i="5"/>
  <c r="U137" i="5"/>
  <c r="U627" i="5"/>
  <c r="U193" i="5"/>
  <c r="U290" i="5"/>
  <c r="U384" i="5"/>
  <c r="U531" i="5"/>
  <c r="U71" i="5"/>
  <c r="U66" i="5"/>
  <c r="U14" i="5"/>
  <c r="U538" i="5"/>
  <c r="U62" i="5"/>
  <c r="U58" i="5"/>
  <c r="U390" i="5"/>
  <c r="U445" i="5"/>
  <c r="U197" i="5"/>
  <c r="U552" i="5"/>
  <c r="U12" i="5"/>
  <c r="U119" i="5"/>
  <c r="U93" i="5"/>
  <c r="U545" i="5"/>
  <c r="U42" i="5"/>
  <c r="U433" i="5"/>
  <c r="U444" i="5"/>
  <c r="U172" i="5"/>
  <c r="U427" i="5"/>
  <c r="U156" i="5"/>
  <c r="U605" i="5"/>
  <c r="U61" i="5"/>
  <c r="U116" i="5"/>
  <c r="U321" i="5"/>
  <c r="U99" i="5"/>
  <c r="U92" i="5"/>
  <c r="U52" i="5"/>
  <c r="U563" i="5"/>
  <c r="U164" i="5"/>
  <c r="U339" i="5"/>
  <c r="U134" i="5"/>
  <c r="U140" i="5"/>
  <c r="U583" i="5"/>
  <c r="U602" i="5"/>
  <c r="U221" i="5"/>
  <c r="U201" i="5"/>
  <c r="U370" i="5"/>
  <c r="U132" i="5"/>
  <c r="U90" i="5"/>
  <c r="U343" i="5"/>
  <c r="U508" i="5"/>
  <c r="U639" i="5"/>
  <c r="U355" i="5"/>
  <c r="U229" i="5"/>
  <c r="U300" i="5"/>
  <c r="U103" i="5"/>
  <c r="U267" i="5"/>
  <c r="U276" i="5"/>
  <c r="U615" i="5"/>
  <c r="U114" i="5"/>
  <c r="U270" i="5"/>
  <c r="U175" i="5"/>
  <c r="U275" i="5"/>
  <c r="U422" i="5"/>
  <c r="U80" i="5"/>
  <c r="U505" i="5"/>
  <c r="U189" i="5"/>
  <c r="U478" i="5"/>
  <c r="U145" i="5"/>
  <c r="U310" i="5"/>
  <c r="U480" i="5"/>
  <c r="U510" i="5"/>
  <c r="U150" i="5"/>
  <c r="U487" i="5"/>
  <c r="U306" i="5"/>
  <c r="U485" i="5"/>
  <c r="U430" i="5"/>
  <c r="U180" i="5"/>
  <c r="Y361" i="5" l="1"/>
  <c r="Y556" i="5"/>
  <c r="Y582" i="5"/>
  <c r="Z535" i="5"/>
  <c r="Y468" i="5"/>
  <c r="Y388" i="5"/>
  <c r="Y490" i="5"/>
  <c r="Z612" i="5"/>
  <c r="Z286" i="5"/>
  <c r="Y407" i="5"/>
  <c r="Z492" i="5"/>
  <c r="Y551" i="5"/>
  <c r="Y346" i="5"/>
  <c r="Y217" i="5"/>
  <c r="Y471" i="5"/>
  <c r="Y107" i="5"/>
  <c r="Z147" i="5"/>
  <c r="Y280" i="5"/>
  <c r="Y96" i="5"/>
  <c r="Z517" i="5"/>
  <c r="Z470" i="5"/>
  <c r="Y629" i="5"/>
  <c r="Y118" i="5"/>
  <c r="Z440" i="5"/>
  <c r="Z534" i="5"/>
  <c r="Y128" i="5"/>
  <c r="Z178" i="5"/>
  <c r="Z250" i="5"/>
  <c r="Y423" i="5"/>
  <c r="Z351" i="5"/>
  <c r="Y323" i="5"/>
  <c r="Y313" i="5"/>
  <c r="Y364" i="5"/>
  <c r="Z130" i="5"/>
  <c r="Z611" i="5"/>
  <c r="Z241" i="5"/>
  <c r="Y541" i="5"/>
  <c r="Z599" i="5"/>
  <c r="Y28" i="5"/>
  <c r="Z56" i="5"/>
  <c r="Y319" i="5"/>
  <c r="Z514" i="5"/>
  <c r="Y259" i="5"/>
  <c r="Z584" i="5"/>
  <c r="Y456" i="5"/>
  <c r="Y495" i="5"/>
  <c r="Z573" i="5"/>
  <c r="Z598" i="5"/>
  <c r="Y525" i="5"/>
  <c r="Z191" i="5"/>
  <c r="Y554" i="5"/>
  <c r="Z292" i="5"/>
  <c r="Y413" i="5"/>
  <c r="Y512" i="5"/>
  <c r="Y108" i="5"/>
  <c r="Y174" i="5"/>
  <c r="Z616" i="5"/>
  <c r="Z439" i="5"/>
  <c r="Y366" i="5"/>
  <c r="Z144" i="5"/>
  <c r="Z446" i="5"/>
  <c r="Z233" i="5"/>
  <c r="Y157" i="5"/>
  <c r="Z36" i="5"/>
  <c r="Z542" i="5"/>
  <c r="Y5" i="5"/>
  <c r="Y126" i="5"/>
  <c r="Y146" i="5"/>
  <c r="Z184" i="5"/>
  <c r="Z641" i="5"/>
  <c r="Z15" i="5"/>
  <c r="Y630" i="5"/>
  <c r="Z630" i="5"/>
  <c r="Y68" i="5"/>
  <c r="Y82" i="5"/>
  <c r="Y607" i="5"/>
  <c r="Y523" i="5"/>
  <c r="Z142" i="5"/>
  <c r="Y49" i="5"/>
  <c r="Z532" i="5"/>
  <c r="Y373" i="5"/>
  <c r="Z410" i="5"/>
  <c r="Y345" i="5"/>
  <c r="Z10" i="5"/>
  <c r="Z230" i="5"/>
  <c r="Y322" i="5"/>
  <c r="Y450" i="5"/>
  <c r="Z235" i="5"/>
  <c r="Y609" i="5"/>
  <c r="Z416" i="5"/>
  <c r="Y64" i="5"/>
  <c r="Y503" i="5"/>
  <c r="Y54" i="5"/>
  <c r="Y334" i="5"/>
  <c r="Z26" i="5"/>
  <c r="Z324" i="5"/>
  <c r="Z195" i="5"/>
  <c r="Y601" i="5"/>
  <c r="Y47" i="5"/>
  <c r="Y33" i="5"/>
  <c r="Y460" i="5"/>
  <c r="Z258" i="5"/>
  <c r="Y367" i="5"/>
  <c r="Y549" i="5"/>
  <c r="Z645" i="5"/>
  <c r="Z83" i="5"/>
  <c r="Y603" i="5"/>
  <c r="Z50" i="5"/>
  <c r="Z441" i="5"/>
  <c r="Y342" i="5"/>
  <c r="Y315" i="5"/>
  <c r="Z437" i="5"/>
  <c r="Z253" i="5"/>
  <c r="Y333" i="5"/>
  <c r="Z113" i="5"/>
  <c r="Y536" i="5"/>
  <c r="Z621" i="5"/>
  <c r="Z417" i="5"/>
  <c r="Y419" i="5"/>
  <c r="Z181" i="5"/>
  <c r="Z472" i="5"/>
  <c r="Y110" i="5"/>
  <c r="Z587" i="5"/>
  <c r="Z452" i="5"/>
  <c r="Z377" i="5"/>
  <c r="Y262" i="5"/>
  <c r="Y187" i="5"/>
  <c r="Z386" i="5"/>
  <c r="Z104" i="5"/>
  <c r="Z462" i="5"/>
  <c r="Y515" i="5"/>
  <c r="Y122" i="5"/>
  <c r="Y341" i="5"/>
  <c r="Z651" i="5"/>
  <c r="Z576" i="5"/>
  <c r="Z138" i="5"/>
  <c r="Y348" i="5"/>
  <c r="Z326" i="5"/>
  <c r="Z264" i="5"/>
  <c r="Y575" i="5"/>
  <c r="Z177" i="5"/>
  <c r="Z237" i="5"/>
  <c r="Z360" i="5"/>
  <c r="Z228" i="5"/>
  <c r="Z381" i="5"/>
  <c r="Z393" i="5"/>
  <c r="Y225" i="5"/>
  <c r="Y338" i="5"/>
  <c r="Z592" i="5"/>
  <c r="Y125" i="5"/>
  <c r="Z277" i="5"/>
  <c r="Y650" i="5"/>
  <c r="Y539" i="5"/>
  <c r="Z619" i="5"/>
  <c r="Z74" i="5"/>
  <c r="Z219" i="5"/>
  <c r="Y256" i="5"/>
  <c r="Z464" i="5"/>
  <c r="Z46" i="5"/>
  <c r="Y482" i="5"/>
  <c r="Z648" i="5"/>
  <c r="Y457" i="5"/>
  <c r="Z414" i="5"/>
  <c r="Z449" i="5"/>
  <c r="Y509" i="5"/>
  <c r="Z60" i="5"/>
  <c r="Z420" i="5"/>
  <c r="Z188" i="5"/>
  <c r="Z365" i="5"/>
  <c r="Z404" i="5"/>
  <c r="Y394" i="5"/>
  <c r="Z405" i="5"/>
  <c r="Y336" i="5"/>
  <c r="Z520" i="5"/>
  <c r="Y55" i="5"/>
  <c r="Y643" i="5"/>
  <c r="Z97" i="5"/>
  <c r="Z455" i="5"/>
  <c r="Z269" i="5"/>
  <c r="Y467" i="5"/>
  <c r="Z79" i="5"/>
  <c r="Z613" i="5"/>
  <c r="Y568" i="5"/>
  <c r="Z511" i="5"/>
  <c r="Z409" i="5"/>
  <c r="Y363" i="5"/>
  <c r="Z330" i="5"/>
  <c r="Z59" i="5"/>
  <c r="Y226" i="5"/>
  <c r="Y159" i="5"/>
  <c r="Y95" i="5"/>
  <c r="Z506" i="5"/>
  <c r="Y431" i="5"/>
  <c r="Z448" i="5"/>
  <c r="Y620" i="5"/>
  <c r="Y491" i="5"/>
  <c r="Y358" i="5"/>
  <c r="Y4" i="5"/>
  <c r="Z153" i="5"/>
  <c r="Y578" i="5"/>
  <c r="Y561" i="5"/>
  <c r="Z271" i="5"/>
  <c r="Y295" i="5"/>
  <c r="Z518" i="5"/>
  <c r="Z636" i="5"/>
  <c r="Y154" i="5"/>
  <c r="Y597" i="5"/>
  <c r="Y81" i="5"/>
  <c r="Y112" i="5"/>
  <c r="Y372" i="5"/>
  <c r="Z335" i="5"/>
  <c r="Z8" i="5"/>
  <c r="Z548" i="5"/>
  <c r="Z29" i="5"/>
  <c r="Z579" i="5"/>
  <c r="Z281" i="5"/>
  <c r="Z216" i="5"/>
  <c r="Z109" i="5"/>
  <c r="Z39" i="5"/>
  <c r="Z261" i="5"/>
  <c r="Y451" i="5"/>
  <c r="Z610" i="5"/>
  <c r="Z389" i="5"/>
  <c r="Z458" i="5"/>
  <c r="Z625" i="5"/>
  <c r="Z30" i="5"/>
  <c r="Z637" i="5"/>
  <c r="Y51" i="5"/>
  <c r="Z51" i="5"/>
  <c r="Z18" i="5"/>
  <c r="Y533" i="5"/>
  <c r="Z296" i="5"/>
  <c r="Z67" i="5"/>
  <c r="Y594" i="5"/>
  <c r="Y642" i="5"/>
  <c r="Z162" i="5"/>
  <c r="Z73" i="5"/>
  <c r="Z600" i="5"/>
  <c r="Y199" i="5"/>
  <c r="Y38" i="5"/>
  <c r="Z591" i="5"/>
  <c r="Y182" i="5"/>
  <c r="Z205" i="5"/>
  <c r="Z263" i="5"/>
  <c r="Z614" i="5"/>
  <c r="Z307" i="5"/>
  <c r="Y454" i="5"/>
  <c r="Y22" i="5"/>
  <c r="Y502" i="5"/>
  <c r="Y294" i="5"/>
  <c r="Z151" i="5"/>
  <c r="Y127" i="5"/>
  <c r="Z127" i="5"/>
  <c r="Z646" i="5"/>
  <c r="Y646" i="5"/>
  <c r="Y287" i="5"/>
  <c r="Z287" i="5"/>
  <c r="Y100" i="5"/>
  <c r="Z100" i="5"/>
  <c r="Z102" i="5"/>
  <c r="Y102" i="5"/>
  <c r="Y278" i="5"/>
  <c r="Z278" i="5"/>
  <c r="Z459" i="5"/>
  <c r="Y459" i="5"/>
  <c r="Z352" i="5"/>
  <c r="Z168" i="5"/>
  <c r="Z210" i="5"/>
  <c r="Z329" i="5"/>
  <c r="Z283" i="5"/>
  <c r="Y403" i="5"/>
  <c r="Y246" i="5"/>
  <c r="Y634" i="5"/>
  <c r="Y34" i="5"/>
  <c r="Y11" i="5"/>
  <c r="Z559" i="5"/>
  <c r="Y604" i="5"/>
  <c r="Z163" i="5"/>
  <c r="Y274" i="5"/>
  <c r="Z245" i="5"/>
  <c r="Y245" i="5"/>
  <c r="Z214" i="5"/>
  <c r="Y214" i="5"/>
  <c r="Z207" i="5"/>
  <c r="Y207" i="5"/>
  <c r="Z382" i="5"/>
  <c r="Y382" i="5"/>
  <c r="Z570" i="5"/>
  <c r="Y570" i="5"/>
  <c r="Y396" i="5"/>
  <c r="Z396" i="5"/>
  <c r="Y481" i="5"/>
  <c r="Z481" i="5"/>
  <c r="Y429" i="5"/>
  <c r="Z429" i="5"/>
  <c r="Y436" i="5"/>
  <c r="Z436" i="5"/>
  <c r="Z149" i="5"/>
  <c r="Z633" i="5"/>
  <c r="Y160" i="5"/>
  <c r="Y378" i="5"/>
  <c r="Y328" i="5"/>
  <c r="Z350" i="5"/>
  <c r="Y350" i="5"/>
  <c r="Y618" i="5"/>
  <c r="Z618" i="5"/>
  <c r="Y399" i="5"/>
  <c r="Z399" i="5"/>
  <c r="Z528" i="5"/>
  <c r="Y528" i="5"/>
  <c r="Y152" i="5"/>
  <c r="Z152" i="5"/>
  <c r="Z428" i="5"/>
  <c r="Y428" i="5"/>
  <c r="Z17" i="5"/>
  <c r="Y17" i="5"/>
  <c r="Z516" i="5"/>
  <c r="Y516" i="5"/>
  <c r="Y89" i="5"/>
  <c r="Z89" i="5"/>
  <c r="Z544" i="5"/>
  <c r="Y544" i="5"/>
  <c r="Z530" i="5"/>
  <c r="Y530" i="5"/>
  <c r="Z567" i="5"/>
  <c r="Y567" i="5"/>
  <c r="Y327" i="5"/>
  <c r="Z327" i="5"/>
  <c r="Y375" i="5"/>
  <c r="Z375" i="5"/>
  <c r="Y53" i="5"/>
  <c r="Z53" i="5"/>
  <c r="Y626" i="5"/>
  <c r="Z626" i="5"/>
  <c r="Y84" i="5"/>
  <c r="Z84" i="5"/>
  <c r="Z196" i="5"/>
  <c r="Y196" i="5"/>
  <c r="Z305" i="5"/>
  <c r="Y305" i="5"/>
  <c r="Y63" i="5"/>
  <c r="Z63" i="5"/>
  <c r="Z442" i="5"/>
  <c r="Y442" i="5"/>
  <c r="Z266" i="5"/>
  <c r="Z477" i="5"/>
  <c r="Z387" i="5"/>
  <c r="Y387" i="5"/>
  <c r="Z498" i="5"/>
  <c r="Y498" i="5"/>
  <c r="Z411" i="5"/>
  <c r="Y411" i="5"/>
  <c r="Z311" i="5"/>
  <c r="Y311" i="5"/>
  <c r="Z507" i="5"/>
  <c r="Y507" i="5"/>
  <c r="Z397" i="5"/>
  <c r="Y397" i="5"/>
  <c r="Z222" i="5"/>
  <c r="Y222" i="5"/>
  <c r="Y496" i="5"/>
  <c r="Z496" i="5"/>
  <c r="Y577" i="5"/>
  <c r="Z577" i="5"/>
  <c r="Y24" i="5"/>
  <c r="Z24" i="5"/>
  <c r="Y117" i="5"/>
  <c r="Z117" i="5"/>
  <c r="Y238" i="5"/>
  <c r="Z238" i="5"/>
  <c r="Y291" i="5"/>
  <c r="Z291" i="5"/>
  <c r="Z494" i="5"/>
  <c r="Y494" i="5"/>
  <c r="Z70" i="5"/>
  <c r="Z223" i="5"/>
  <c r="Y223" i="5"/>
  <c r="Z94" i="5"/>
  <c r="Y94" i="5"/>
  <c r="Z501" i="5"/>
  <c r="Y501" i="5"/>
  <c r="Y368" i="5"/>
  <c r="Z368" i="5"/>
  <c r="Z19" i="5"/>
  <c r="Y19" i="5"/>
  <c r="Z121" i="5"/>
  <c r="Y121" i="5"/>
  <c r="Z43" i="5"/>
  <c r="Y43" i="5"/>
  <c r="Z558" i="5"/>
  <c r="Y558" i="5"/>
  <c r="Z486" i="5"/>
  <c r="Y486" i="5"/>
  <c r="Y285" i="5"/>
  <c r="Z285" i="5"/>
  <c r="Z25" i="5"/>
  <c r="Y25" i="5"/>
  <c r="Z239" i="5"/>
  <c r="Y239" i="5"/>
  <c r="Z524" i="5"/>
  <c r="Y524" i="5"/>
  <c r="Z135" i="5"/>
  <c r="Y135" i="5"/>
  <c r="Z479" i="5"/>
  <c r="Y479" i="5"/>
  <c r="Z218" i="5"/>
  <c r="Y218" i="5"/>
  <c r="Z7" i="5"/>
  <c r="Y7" i="5"/>
  <c r="Y332" i="5"/>
  <c r="Z332" i="5"/>
  <c r="Y192" i="5"/>
  <c r="Z192" i="5"/>
  <c r="Y408" i="5"/>
  <c r="Z408" i="5"/>
  <c r="Y521" i="5"/>
  <c r="Z521" i="5"/>
  <c r="Y376" i="5"/>
  <c r="Z376" i="5"/>
  <c r="Z133" i="5"/>
  <c r="Y133" i="5"/>
  <c r="Z580" i="5"/>
  <c r="Y580" i="5"/>
  <c r="Y632" i="5"/>
  <c r="Z632" i="5"/>
  <c r="Z606" i="5"/>
  <c r="Y606" i="5"/>
  <c r="Y249" i="5"/>
  <c r="Z249" i="5"/>
  <c r="Z540" i="5"/>
  <c r="Y540" i="5"/>
  <c r="Z543" i="5"/>
  <c r="Y543" i="5"/>
  <c r="Z20" i="5"/>
  <c r="Y20" i="5"/>
  <c r="Y190" i="5"/>
  <c r="Z190" i="5"/>
  <c r="Z628" i="5"/>
  <c r="Y628" i="5"/>
  <c r="Z143" i="5"/>
  <c r="Y143" i="5"/>
  <c r="Y244" i="5"/>
  <c r="Z244" i="5"/>
  <c r="Z617" i="5"/>
  <c r="Y617" i="5"/>
  <c r="Z553" i="5"/>
  <c r="Y553" i="5"/>
  <c r="Z212" i="5"/>
  <c r="Y212" i="5"/>
  <c r="Z308" i="5"/>
  <c r="Y308" i="5"/>
  <c r="Z57" i="5"/>
  <c r="Y57" i="5"/>
  <c r="Z251" i="5"/>
  <c r="Y251" i="5"/>
  <c r="Z499" i="5"/>
  <c r="Y499" i="5"/>
  <c r="Z526" i="5"/>
  <c r="Y526" i="5"/>
  <c r="Y301" i="5"/>
  <c r="Z301" i="5"/>
  <c r="Z537" i="5"/>
  <c r="Y537" i="5"/>
  <c r="Z415" i="5"/>
  <c r="Y415" i="5"/>
  <c r="Z206" i="5"/>
  <c r="Y206" i="5"/>
  <c r="Y91" i="5"/>
  <c r="Z91" i="5"/>
  <c r="Y257" i="5"/>
  <c r="Z257" i="5"/>
  <c r="Y574" i="5"/>
  <c r="Z574" i="5"/>
  <c r="Z316" i="5"/>
  <c r="Y316" i="5"/>
  <c r="Y248" i="5"/>
  <c r="Z248" i="5"/>
  <c r="Z489" i="5"/>
  <c r="Y489" i="5"/>
  <c r="Z318" i="5"/>
  <c r="Y318" i="5"/>
  <c r="Y232" i="5"/>
  <c r="Z232" i="5"/>
  <c r="Z282" i="5"/>
  <c r="Y282" i="5"/>
  <c r="Z139" i="5"/>
  <c r="Y139" i="5"/>
  <c r="Z527" i="5"/>
  <c r="Y527" i="5"/>
  <c r="Z124" i="5"/>
  <c r="Y124" i="5"/>
  <c r="Y546" i="5"/>
  <c r="Z546" i="5"/>
  <c r="Y557" i="5"/>
  <c r="Z557" i="5"/>
  <c r="Y111" i="5"/>
  <c r="Z111" i="5"/>
  <c r="Y418" i="5"/>
  <c r="Z418" i="5"/>
  <c r="Y369" i="5"/>
  <c r="Z369" i="5"/>
  <c r="Z500" i="5"/>
  <c r="Y500" i="5"/>
  <c r="Y519" i="5"/>
  <c r="Z519" i="5"/>
  <c r="Z347" i="5"/>
  <c r="Y347" i="5"/>
  <c r="Y105" i="5"/>
  <c r="Z105" i="5"/>
  <c r="Z555" i="5"/>
  <c r="Z6" i="5"/>
  <c r="Z438" i="5"/>
  <c r="Y438" i="5"/>
  <c r="Z443" i="5"/>
  <c r="Y443" i="5"/>
  <c r="Z401" i="5"/>
  <c r="Y401" i="5"/>
  <c r="Z644" i="5"/>
  <c r="Y644" i="5"/>
  <c r="Z340" i="5"/>
  <c r="Y340" i="5"/>
  <c r="Z412" i="5"/>
  <c r="Y412" i="5"/>
  <c r="Z635" i="5"/>
  <c r="Y635" i="5"/>
  <c r="Y9" i="5"/>
  <c r="Z9" i="5"/>
  <c r="Y21" i="5"/>
  <c r="Z21" i="5"/>
  <c r="Z186" i="5"/>
  <c r="Y186" i="5"/>
  <c r="Z23" i="5"/>
  <c r="Y23" i="5"/>
  <c r="Y268" i="5"/>
  <c r="Z268" i="5"/>
  <c r="Y279" i="5"/>
  <c r="Z279" i="5"/>
  <c r="Y176" i="5"/>
  <c r="Z176" i="5"/>
  <c r="Z136" i="5"/>
  <c r="Y136" i="5"/>
  <c r="Z203" i="5"/>
  <c r="Y203" i="5"/>
  <c r="Z385" i="5"/>
  <c r="Y385" i="5"/>
  <c r="Y354" i="5"/>
  <c r="Z354" i="5"/>
  <c r="Y398" i="5"/>
  <c r="Z398" i="5"/>
  <c r="Y493" i="5"/>
  <c r="Z493" i="5"/>
  <c r="Z76" i="5"/>
  <c r="Y76" i="5"/>
  <c r="Z272" i="5"/>
  <c r="Y272" i="5"/>
  <c r="Z562" i="5"/>
  <c r="Y562" i="5"/>
  <c r="Y649" i="5"/>
  <c r="Z649" i="5"/>
  <c r="Y595" i="5"/>
  <c r="Z595" i="5"/>
  <c r="Y461" i="5"/>
  <c r="Z461" i="5"/>
  <c r="Y432" i="5"/>
  <c r="Z432" i="5"/>
  <c r="Y395" i="5"/>
  <c r="Z395" i="5"/>
  <c r="Y284" i="5"/>
  <c r="Z284" i="5"/>
  <c r="Z631" i="5"/>
  <c r="Y631" i="5"/>
  <c r="Y86" i="5"/>
  <c r="Z86" i="5"/>
  <c r="Z359" i="5"/>
  <c r="Y359" i="5"/>
  <c r="Z402" i="5"/>
  <c r="Y402" i="5"/>
  <c r="Z27" i="5"/>
  <c r="Y27" i="5"/>
  <c r="Y45" i="5"/>
  <c r="Z45" i="5"/>
  <c r="Z647" i="5"/>
  <c r="Y647" i="5"/>
  <c r="Y406" i="5"/>
  <c r="Z406" i="5"/>
  <c r="Y41" i="5"/>
  <c r="Z41" i="5"/>
  <c r="Z374" i="5"/>
  <c r="Y374" i="5"/>
  <c r="Z194" i="5"/>
  <c r="Y194" i="5"/>
  <c r="Z48" i="5"/>
  <c r="Y48" i="5"/>
  <c r="Y31" i="5"/>
  <c r="Z31" i="5"/>
  <c r="Y16" i="5"/>
  <c r="Z16" i="5"/>
  <c r="Y362" i="5"/>
  <c r="Z362" i="5"/>
  <c r="Z469" i="5"/>
  <c r="Y469" i="5"/>
  <c r="Z424" i="5"/>
  <c r="Y424" i="5"/>
  <c r="Z260" i="5"/>
  <c r="Y260" i="5"/>
  <c r="Z98" i="5"/>
  <c r="Y98" i="5"/>
  <c r="Z624" i="5"/>
  <c r="Y624" i="5"/>
  <c r="Z640" i="5"/>
  <c r="Y640" i="5"/>
  <c r="Z255" i="5"/>
  <c r="Y255" i="5"/>
  <c r="Y317" i="5"/>
  <c r="Z317" i="5"/>
  <c r="Y88" i="5"/>
  <c r="Z88" i="5"/>
  <c r="Z204" i="5"/>
  <c r="Y356" i="5"/>
  <c r="Y392" i="5"/>
  <c r="Z392" i="5"/>
  <c r="Y85" i="5"/>
  <c r="Z85" i="5"/>
  <c r="Y380" i="5"/>
  <c r="Z380" i="5"/>
  <c r="Z240" i="5"/>
  <c r="Y240" i="5"/>
  <c r="Z357" i="5"/>
  <c r="Y357" i="5"/>
  <c r="Y421" i="5"/>
  <c r="Z421" i="5"/>
  <c r="Y129" i="5"/>
  <c r="Z129" i="5"/>
  <c r="Y435" i="5"/>
  <c r="Z435" i="5"/>
  <c r="Y303" i="5"/>
  <c r="Z303" i="5"/>
  <c r="Z254" i="5"/>
  <c r="Y254" i="5"/>
  <c r="Z209" i="5"/>
  <c r="Y209" i="5"/>
  <c r="Z504" i="5"/>
  <c r="Y504" i="5"/>
  <c r="Y87" i="5"/>
  <c r="Z87" i="5"/>
  <c r="Z586" i="5"/>
  <c r="Y586" i="5"/>
  <c r="Y560" i="5"/>
  <c r="Z560" i="5"/>
  <c r="Z353" i="5"/>
  <c r="Y353" i="5"/>
  <c r="Z522" i="5"/>
  <c r="Y522" i="5"/>
  <c r="Y312" i="5"/>
  <c r="Z312" i="5"/>
  <c r="Y320" i="5"/>
  <c r="Z320" i="5"/>
  <c r="Z569" i="5"/>
  <c r="Y569" i="5"/>
  <c r="Z297" i="5"/>
  <c r="Y297" i="5"/>
  <c r="Y463" i="5"/>
  <c r="Z463" i="5"/>
  <c r="Z391" i="5"/>
  <c r="Y391" i="5"/>
  <c r="Z65" i="5"/>
  <c r="Y65" i="5"/>
  <c r="Z571" i="5"/>
  <c r="Y571" i="5"/>
  <c r="Z198" i="5"/>
  <c r="Y198" i="5"/>
  <c r="Y497" i="5"/>
  <c r="Z497" i="5"/>
  <c r="Z513" i="5"/>
  <c r="Y513" i="5"/>
  <c r="Y453" i="5"/>
  <c r="Z453" i="5"/>
  <c r="Z426" i="5"/>
  <c r="Y426" i="5"/>
  <c r="Z243" i="5"/>
  <c r="Y243" i="5"/>
  <c r="Y299" i="5"/>
  <c r="Z299" i="5"/>
  <c r="Z293" i="5"/>
  <c r="Y293" i="5"/>
  <c r="Y288" i="5"/>
  <c r="Z288" i="5"/>
  <c r="Z166" i="5"/>
  <c r="Y166" i="5"/>
  <c r="Z400" i="5"/>
  <c r="Y400" i="5"/>
  <c r="Z298" i="5"/>
  <c r="Y298" i="5"/>
  <c r="Z35" i="5"/>
  <c r="Y35" i="5"/>
  <c r="Y608" i="5"/>
  <c r="Z608" i="5"/>
  <c r="Z638" i="5"/>
  <c r="Y638" i="5"/>
  <c r="Z289" i="5"/>
  <c r="Y289" i="5"/>
  <c r="Y106" i="5"/>
  <c r="Z106" i="5"/>
  <c r="Y349" i="5"/>
  <c r="Z349" i="5"/>
  <c r="Y483" i="5"/>
  <c r="Z483" i="5"/>
  <c r="Y69" i="5"/>
  <c r="Z69" i="5"/>
  <c r="Z425" i="5"/>
  <c r="Y425" i="5"/>
  <c r="Z231" i="5"/>
  <c r="Y231" i="5"/>
  <c r="Y215" i="5"/>
  <c r="Z215" i="5"/>
  <c r="Y40" i="5"/>
  <c r="Z40" i="5"/>
  <c r="Y44" i="5"/>
  <c r="Z44" i="5"/>
  <c r="Y224" i="5"/>
  <c r="Z224" i="5"/>
  <c r="Y141" i="5"/>
  <c r="Z141" i="5"/>
  <c r="Z474" i="5"/>
  <c r="Y474" i="5"/>
  <c r="Z208" i="5"/>
  <c r="Y208" i="5"/>
  <c r="Z484" i="5"/>
  <c r="Y484" i="5"/>
  <c r="Y169" i="5"/>
  <c r="Z169" i="5"/>
  <c r="Z565" i="5"/>
  <c r="Y565" i="5"/>
  <c r="Z185" i="5"/>
  <c r="Y185" i="5"/>
  <c r="Z473" i="5"/>
  <c r="Y473" i="5"/>
  <c r="Z337" i="5"/>
  <c r="Y337" i="5"/>
  <c r="Y200" i="5"/>
  <c r="Z200" i="5"/>
  <c r="Y173" i="5"/>
  <c r="Z173" i="5"/>
  <c r="Z596" i="5"/>
  <c r="Y596" i="5"/>
  <c r="Y101" i="5"/>
  <c r="Z101" i="5"/>
  <c r="Z325" i="5"/>
  <c r="Y325" i="5"/>
  <c r="Z531" i="5"/>
  <c r="Y531" i="5"/>
  <c r="Z290" i="5"/>
  <c r="Y290" i="5"/>
  <c r="Y627" i="5"/>
  <c r="Z627" i="5"/>
  <c r="Y309" i="5"/>
  <c r="Z309" i="5"/>
  <c r="Y488" i="5"/>
  <c r="Z488" i="5"/>
  <c r="Z331" i="5"/>
  <c r="Y331" i="5"/>
  <c r="Y273" i="5"/>
  <c r="Z273" i="5"/>
  <c r="Z623" i="5"/>
  <c r="Y623" i="5"/>
  <c r="Z115" i="5"/>
  <c r="Y115" i="5"/>
  <c r="Z211" i="5"/>
  <c r="Y211" i="5"/>
  <c r="Z234" i="5"/>
  <c r="Y234" i="5"/>
  <c r="Z547" i="5"/>
  <c r="Y547" i="5"/>
  <c r="Y3" i="5"/>
  <c r="Z3" i="5"/>
  <c r="Y466" i="5"/>
  <c r="Z466" i="5"/>
  <c r="Z252" i="5"/>
  <c r="Y252" i="5"/>
  <c r="Z588" i="5"/>
  <c r="Y588" i="5"/>
  <c r="Z236" i="5"/>
  <c r="Y236" i="5"/>
  <c r="Z171" i="5"/>
  <c r="Y171" i="5"/>
  <c r="Z304" i="5"/>
  <c r="Y304" i="5"/>
  <c r="Y155" i="5"/>
  <c r="Z155" i="5"/>
  <c r="Z589" i="5"/>
  <c r="Y589" i="5"/>
  <c r="Z131" i="5"/>
  <c r="Y131" i="5"/>
  <c r="Y566" i="5"/>
  <c r="Z566" i="5"/>
  <c r="Z475" i="5"/>
  <c r="Y475" i="5"/>
  <c r="Y384" i="5"/>
  <c r="Z384" i="5"/>
  <c r="Y193" i="5"/>
  <c r="Z193" i="5"/>
  <c r="Y137" i="5"/>
  <c r="Z137" i="5"/>
  <c r="Z622" i="5"/>
  <c r="Y622" i="5"/>
  <c r="Y37" i="5"/>
  <c r="Z37" i="5"/>
  <c r="Z123" i="5"/>
  <c r="Y123" i="5"/>
  <c r="Z72" i="5"/>
  <c r="Y72" i="5"/>
  <c r="Z161" i="5"/>
  <c r="Y161" i="5"/>
  <c r="Z344" i="5"/>
  <c r="Y344" i="5"/>
  <c r="Z179" i="5"/>
  <c r="Y179" i="5"/>
  <c r="Z529" i="5"/>
  <c r="Y529" i="5"/>
  <c r="Z585" i="5"/>
  <c r="Y585" i="5"/>
  <c r="Z302" i="5"/>
  <c r="Y302" i="5"/>
  <c r="Z167" i="5"/>
  <c r="Y167" i="5"/>
  <c r="Z227" i="5"/>
  <c r="Y227" i="5"/>
  <c r="Z165" i="5"/>
  <c r="Y165" i="5"/>
  <c r="Z202" i="5"/>
  <c r="Y202" i="5"/>
  <c r="Z476" i="5"/>
  <c r="Y476" i="5"/>
  <c r="Z242" i="5"/>
  <c r="Y242" i="5"/>
  <c r="Y32" i="5"/>
  <c r="Z32" i="5"/>
  <c r="Z77" i="5"/>
  <c r="Y77" i="5"/>
  <c r="Z78" i="5"/>
  <c r="Y78" i="5"/>
  <c r="Z434" i="5"/>
  <c r="Y434" i="5"/>
  <c r="Z265" i="5"/>
  <c r="Y265" i="5"/>
  <c r="Z314" i="5"/>
  <c r="Y314" i="5"/>
  <c r="Z183" i="5"/>
  <c r="Y183" i="5"/>
  <c r="Z572" i="5"/>
  <c r="Y572" i="5"/>
  <c r="Z180" i="5"/>
  <c r="Y180" i="5"/>
  <c r="Z487" i="5"/>
  <c r="Y487" i="5"/>
  <c r="Z310" i="5"/>
  <c r="Y310" i="5"/>
  <c r="Z505" i="5"/>
  <c r="Y505" i="5"/>
  <c r="Z175" i="5"/>
  <c r="Y175" i="5"/>
  <c r="Y276" i="5"/>
  <c r="Z276" i="5"/>
  <c r="Y229" i="5"/>
  <c r="Z229" i="5"/>
  <c r="Y343" i="5"/>
  <c r="Z343" i="5"/>
  <c r="Y201" i="5"/>
  <c r="Z201" i="5"/>
  <c r="Y140" i="5"/>
  <c r="Z140" i="5"/>
  <c r="Y339" i="5"/>
  <c r="Z339" i="5"/>
  <c r="Z92" i="5"/>
  <c r="Y92" i="5"/>
  <c r="Z61" i="5"/>
  <c r="Y61" i="5"/>
  <c r="Z430" i="5"/>
  <c r="Y430" i="5"/>
  <c r="Z306" i="5"/>
  <c r="Y306" i="5"/>
  <c r="Z150" i="5"/>
  <c r="Y150" i="5"/>
  <c r="Z480" i="5"/>
  <c r="Y480" i="5"/>
  <c r="Z145" i="5"/>
  <c r="Y145" i="5"/>
  <c r="Y189" i="5"/>
  <c r="Z189" i="5"/>
  <c r="Z80" i="5"/>
  <c r="Y80" i="5"/>
  <c r="Z275" i="5"/>
  <c r="Y275" i="5"/>
  <c r="Z270" i="5"/>
  <c r="Y270" i="5"/>
  <c r="Z615" i="5"/>
  <c r="Y615" i="5"/>
  <c r="Z267" i="5"/>
  <c r="Y267" i="5"/>
  <c r="Z300" i="5"/>
  <c r="Y300" i="5"/>
  <c r="Z355" i="5"/>
  <c r="Y355" i="5"/>
  <c r="Z508" i="5"/>
  <c r="Y508" i="5"/>
  <c r="Z90" i="5"/>
  <c r="Y90" i="5"/>
  <c r="Z370" i="5"/>
  <c r="Y370" i="5"/>
  <c r="Z221" i="5"/>
  <c r="Y221" i="5"/>
  <c r="Y583" i="5"/>
  <c r="Z583" i="5"/>
  <c r="Y134" i="5"/>
  <c r="Z134" i="5"/>
  <c r="Z164" i="5"/>
  <c r="Y164" i="5"/>
  <c r="Z52" i="5"/>
  <c r="Y52" i="5"/>
  <c r="Z99" i="5"/>
  <c r="Y99" i="5"/>
  <c r="Z116" i="5"/>
  <c r="Y116" i="5"/>
  <c r="Z605" i="5"/>
  <c r="Y605" i="5"/>
  <c r="Z427" i="5"/>
  <c r="Y427" i="5"/>
  <c r="Z444" i="5"/>
  <c r="Y444" i="5"/>
  <c r="Z42" i="5"/>
  <c r="Y42" i="5"/>
  <c r="Z93" i="5"/>
  <c r="Y93" i="5"/>
  <c r="Z12" i="5"/>
  <c r="Y12" i="5"/>
  <c r="Y197" i="5"/>
  <c r="Z197" i="5"/>
  <c r="Y390" i="5"/>
  <c r="Z390" i="5"/>
  <c r="Z62" i="5"/>
  <c r="Y62" i="5"/>
  <c r="Z14" i="5"/>
  <c r="Y14" i="5"/>
  <c r="Z71" i="5"/>
  <c r="Y71" i="5"/>
  <c r="Z485" i="5"/>
  <c r="Y485" i="5"/>
  <c r="Z510" i="5"/>
  <c r="Y510" i="5"/>
  <c r="Z478" i="5"/>
  <c r="Y478" i="5"/>
  <c r="Z422" i="5"/>
  <c r="Y422" i="5"/>
  <c r="Y114" i="5"/>
  <c r="Z114" i="5"/>
  <c r="Z103" i="5"/>
  <c r="Y103" i="5"/>
  <c r="Z639" i="5"/>
  <c r="Y639" i="5"/>
  <c r="Y132" i="5"/>
  <c r="Z132" i="5"/>
  <c r="Z602" i="5"/>
  <c r="Y602" i="5"/>
  <c r="Z563" i="5"/>
  <c r="Y563" i="5"/>
  <c r="Y321" i="5"/>
  <c r="Z321" i="5"/>
  <c r="Z156" i="5"/>
  <c r="Y156" i="5"/>
  <c r="Z172" i="5"/>
  <c r="Y172" i="5"/>
  <c r="Z433" i="5"/>
  <c r="Y433" i="5"/>
  <c r="Z545" i="5"/>
  <c r="Y545" i="5"/>
  <c r="Z119" i="5"/>
  <c r="Y119" i="5"/>
  <c r="Z552" i="5"/>
  <c r="Y552" i="5"/>
  <c r="Z445" i="5"/>
  <c r="Y445" i="5"/>
  <c r="Z58" i="5"/>
  <c r="Y58" i="5"/>
  <c r="Y538" i="5"/>
  <c r="Z538" i="5"/>
  <c r="Y66" i="5"/>
  <c r="Z66" i="5"/>
</calcChain>
</file>

<file path=xl/comments1.xml><?xml version="1.0" encoding="utf-8"?>
<comments xmlns="http://schemas.openxmlformats.org/spreadsheetml/2006/main">
  <authors>
    <author>Full Fact</author>
    <author>Owen</author>
  </authors>
  <commentList>
    <comment ref="N1" authorId="0">
      <text>
        <r>
          <rPr>
            <sz val="9"/>
            <color indexed="81"/>
            <rFont val="Tahoma"/>
            <family val="2"/>
          </rPr>
          <t>How many voters are required by the second party to overturn the majority.</t>
        </r>
      </text>
    </comment>
    <comment ref="P1" authorId="0">
      <text>
        <r>
          <rPr>
            <sz val="9"/>
            <color indexed="81"/>
            <rFont val="Tahoma"/>
            <family val="2"/>
          </rPr>
          <t xml:space="preserve">This is calculated by working out the number of people required to achieve a 5 percentage point increase of the electorate. Figures have been rounded up to the nearest whole number to reflect individual voters. </t>
        </r>
        <r>
          <rPr>
            <b/>
            <sz val="9"/>
            <color indexed="81"/>
            <rFont val="Tahoma"/>
            <family val="2"/>
          </rPr>
          <t xml:space="preserve">
</t>
        </r>
        <r>
          <rPr>
            <sz val="9"/>
            <color indexed="81"/>
            <rFont val="Tahoma"/>
            <family val="2"/>
          </rPr>
          <t xml:space="preserve">
</t>
        </r>
      </text>
    </comment>
    <comment ref="Q1" authorId="1">
      <text>
        <r>
          <rPr>
            <sz val="9"/>
            <color indexed="81"/>
            <rFont val="Tahoma"/>
            <family val="2"/>
          </rPr>
          <t xml:space="preserve">This is based on the assumption that all the additional voters would vote for the second placed party. If the number of voters from a 5 percentage point increase is greater than the majority that the winning party had, then a 5 percentage point increase could overturn the majority and it says YES in this column.
</t>
        </r>
      </text>
    </comment>
    <comment ref="R1" authorId="0">
      <text>
        <r>
          <rPr>
            <sz val="9"/>
            <color indexed="81"/>
            <rFont val="Tahoma"/>
            <family val="2"/>
          </rPr>
          <t>This is calculated by working out the number of people required to achieve a 1 percentage point increase. Figures have been rounded up to the nearest whole number to reflect individual voters.</t>
        </r>
      </text>
    </comment>
    <comment ref="S1" authorId="1">
      <text>
        <r>
          <rPr>
            <sz val="9"/>
            <color indexed="81"/>
            <rFont val="Tahoma"/>
            <family val="2"/>
          </rPr>
          <t>This is based on the assumption that all the additional voters would vote for the second placed party. If the number of voters from a 1 percentage point increase is greater than the majority that the winning party had, then a 1 percentage point increase could overturn the majority and it says YES in this column.</t>
        </r>
      </text>
    </comment>
    <comment ref="T1" authorId="1">
      <text>
        <r>
          <rPr>
            <sz val="9"/>
            <color indexed="81"/>
            <rFont val="Tahoma"/>
            <family val="2"/>
          </rPr>
          <t xml:space="preserve">This is based on the assumption that all the additional voters would vote for the second placed party. This is calculated by taking the majority as a percentage of the electorate. 
</t>
        </r>
      </text>
    </comment>
    <comment ref="U1" authorId="1">
      <text>
        <r>
          <rPr>
            <sz val="9"/>
            <color indexed="81"/>
            <rFont val="Tahoma"/>
            <family val="2"/>
          </rPr>
          <t>This is based on the assumption that all the additional voters would vote for the second placed party. This is calculated by summing 'Voter turnout' and 'Percentage point increase in turnout required to overturn the majority.</t>
        </r>
      </text>
    </comment>
    <comment ref="W1" authorId="1">
      <text>
        <r>
          <rPr>
            <sz val="9"/>
            <color indexed="81"/>
            <rFont val="Tahoma"/>
            <family val="2"/>
          </rPr>
          <t>If 5 percentage points more voters could overturn the majority (YES in column Q), the second placed party is assigned. If not, the winning party is assigned.</t>
        </r>
      </text>
    </comment>
    <comment ref="X1" authorId="1">
      <text>
        <r>
          <rPr>
            <sz val="9"/>
            <color indexed="81"/>
            <rFont val="Tahoma"/>
            <family val="2"/>
          </rPr>
          <t>If 1 percentage point more voters could overturn the majority (YES in column S), the second placed party is assigned. If not, the winning party is assigned.</t>
        </r>
      </text>
    </comment>
    <comment ref="Y1" authorId="1">
      <text>
        <r>
          <rPr>
            <sz val="9"/>
            <color indexed="81"/>
            <rFont val="Tahoma"/>
            <family val="2"/>
          </rPr>
          <t>If the voter turnout required to overturn the majority (column U) is less than 74%, the second placed party is assigned. If not, the winning party is assigned.</t>
        </r>
      </text>
    </comment>
    <comment ref="Z1" authorId="1">
      <text>
        <r>
          <rPr>
            <sz val="9"/>
            <color indexed="81"/>
            <rFont val="Tahoma"/>
            <family val="2"/>
          </rPr>
          <t>If the voter turnout required to overturn the majority (column U) is less than 84.5%, the second placed party is assigned. If not, the winning party is assigned.</t>
        </r>
      </text>
    </comment>
    <comment ref="AA1" authorId="1">
      <text>
        <r>
          <rPr>
            <sz val="9"/>
            <color indexed="81"/>
            <rFont val="Tahoma"/>
            <family val="2"/>
          </rPr>
          <t>This is based on summing the numerical  swing (column N) until it reaches 200,000 people for the constituencies with the smallest majorities, to work out the maximum number of seats that 200,000 people could make a difference in. Those that are in this group have the second placed party assigned and those that aren't have the winning party assigned.</t>
        </r>
      </text>
    </comment>
    <comment ref="AB1" authorId="1">
      <text>
        <r>
          <rPr>
            <sz val="9"/>
            <color indexed="81"/>
            <rFont val="Tahoma"/>
            <family val="2"/>
          </rPr>
          <t>This is the same as column AA but is based on summing the numerical  swing (column N) until it reaches 200,000 people for only the Labour constituencies with the smallest majorities. Those that are in this group have the second placed party assigned and those that aren't have the winning party assigned.</t>
        </r>
      </text>
    </comment>
    <comment ref="AC1" authorId="1">
      <text>
        <r>
          <rPr>
            <sz val="9"/>
            <color indexed="81"/>
            <rFont val="Tahoma"/>
            <family val="2"/>
          </rPr>
          <t>This is the worked out in the same way as column AA but for 120,000 people instead of 200,000.</t>
        </r>
      </text>
    </comment>
  </commentList>
</comments>
</file>

<file path=xl/comments2.xml><?xml version="1.0" encoding="utf-8"?>
<comments xmlns="http://schemas.openxmlformats.org/spreadsheetml/2006/main">
  <authors>
    <author>Full Fact</author>
    <author>Owen</author>
  </authors>
  <commentList>
    <comment ref="N1" authorId="0">
      <text>
        <r>
          <rPr>
            <sz val="9"/>
            <color indexed="81"/>
            <rFont val="Tahoma"/>
            <family val="2"/>
          </rPr>
          <t>How many voters are required by the second party to overturn the majority.</t>
        </r>
      </text>
    </comment>
    <comment ref="P1" authorId="0">
      <text>
        <r>
          <rPr>
            <sz val="9"/>
            <color indexed="81"/>
            <rFont val="Tahoma"/>
            <family val="2"/>
          </rPr>
          <t xml:space="preserve">This is calculated by working out the number of people required to achieve a 5 percentage point increase of the electorate. Figures have been rounded up to the nearest whole number to reflect individual voters. 
</t>
        </r>
      </text>
    </comment>
    <comment ref="Q1" authorId="1">
      <text>
        <r>
          <rPr>
            <sz val="9"/>
            <color indexed="81"/>
            <rFont val="Tahoma"/>
            <family val="2"/>
          </rPr>
          <t>This is based on the assumption that all the additional voters would vote for the second placed party. If the number of voters from a 5 percentage point increase is greater than the majority that the winning party had, then a 5 percentage point increase could overturn the majority and it says YES in this column.</t>
        </r>
      </text>
    </comment>
    <comment ref="R1" authorId="0">
      <text>
        <r>
          <rPr>
            <sz val="9"/>
            <color indexed="81"/>
            <rFont val="Tahoma"/>
            <family val="2"/>
          </rPr>
          <t>This is calculated by working out the number of people required to achieve a 1 percentage point increase. Figures have been rounded up to the nearest whole number to reflect individual voters.</t>
        </r>
      </text>
    </comment>
    <comment ref="S1" authorId="1">
      <text>
        <r>
          <rPr>
            <sz val="9"/>
            <color indexed="81"/>
            <rFont val="Tahoma"/>
            <family val="2"/>
          </rPr>
          <t>This is based on the assumption that all the additional voters would vote for the second placed party. If the number of voters from a 1 percentage point increase is greater than the majority that the winning party had, then a 1 percentage point increase could overturn the majority and it says YES in this column.</t>
        </r>
      </text>
    </comment>
    <comment ref="T1" authorId="1">
      <text>
        <r>
          <rPr>
            <sz val="9"/>
            <color indexed="81"/>
            <rFont val="Tahoma"/>
            <family val="2"/>
          </rPr>
          <t xml:space="preserve">This is based on the assumption that all the additional voters would vote for the second placed party. This is calculated by taking the majority as a percentage of the electorate. </t>
        </r>
      </text>
    </comment>
    <comment ref="U1" authorId="1">
      <text>
        <r>
          <rPr>
            <sz val="9"/>
            <color indexed="81"/>
            <rFont val="Tahoma"/>
            <family val="2"/>
          </rPr>
          <t>This is based on the assumption that all the additional voters would vote for the second placed party. This is calculated by summing 'Voter turnout' and 'Percentage point increase in turnout required to overturn the majority'.</t>
        </r>
      </text>
    </comment>
    <comment ref="W1" authorId="1">
      <text>
        <r>
          <rPr>
            <sz val="9"/>
            <color indexed="81"/>
            <rFont val="Tahoma"/>
            <family val="2"/>
          </rPr>
          <t>If 5 percentage points more voters could overturn the majority (YES in column Q), the second placed party is assigned. If not, the winning party is assigned.</t>
        </r>
      </text>
    </comment>
    <comment ref="X1" authorId="1">
      <text>
        <r>
          <rPr>
            <sz val="9"/>
            <color indexed="81"/>
            <rFont val="Tahoma"/>
            <family val="2"/>
          </rPr>
          <t>If 1 percentage point more voters could overturn the majority (YES in column S), the second placed party is assigned. If not, the winning party is assigned.</t>
        </r>
      </text>
    </comment>
    <comment ref="Y1" authorId="1">
      <text>
        <r>
          <rPr>
            <sz val="9"/>
            <color indexed="81"/>
            <rFont val="Tahoma"/>
            <family val="2"/>
          </rPr>
          <t>If the voter turnout required to overturn the majority (column U) is less than 74%, the second placed party is assigned. If not, the winning party is assigned.</t>
        </r>
      </text>
    </comment>
    <comment ref="Z1" authorId="1">
      <text>
        <r>
          <rPr>
            <sz val="9"/>
            <color indexed="81"/>
            <rFont val="Tahoma"/>
            <family val="2"/>
          </rPr>
          <t>If the voter turnout required to overturn the majority (column U) is less than 84.5%, the second placed party is assigned. If not, the winning party is assigned.</t>
        </r>
      </text>
    </comment>
    <comment ref="AA1" authorId="1">
      <text>
        <r>
          <rPr>
            <sz val="9"/>
            <color indexed="81"/>
            <rFont val="Tahoma"/>
            <family val="2"/>
          </rPr>
          <t>This is based on summing the numerical  swing (column N) until it reaches 200,000 people for the constituencies with the smallest majorities, to work out the maximum number of seats that 200,000 people could make a difference in. Those that are in this group have the second placed party assigned and those that aren't have the winning party assigned.</t>
        </r>
      </text>
    </comment>
    <comment ref="AB1" authorId="1">
      <text>
        <r>
          <rPr>
            <sz val="9"/>
            <color indexed="81"/>
            <rFont val="Tahoma"/>
            <family val="2"/>
          </rPr>
          <t>This is the same as column AA but is based on summing the numerical  swing (column N) until it reaches 200,000 people for only the Conservative constituencies with the smallest majorities. Those that are in this group have the second placed party assigned and those that aren't have the winning party assigned.</t>
        </r>
      </text>
    </comment>
    <comment ref="AC1" authorId="1">
      <text>
        <r>
          <rPr>
            <sz val="9"/>
            <color indexed="81"/>
            <rFont val="Tahoma"/>
            <family val="2"/>
          </rPr>
          <t>This is the worked out in the same way as column AA but for 120,000 people instead of 200,000.</t>
        </r>
      </text>
    </comment>
    <comment ref="T388" authorId="0">
      <text>
        <r>
          <rPr>
            <b/>
            <sz val="9"/>
            <color indexed="81"/>
            <rFont val="Tahoma"/>
            <family val="2"/>
          </rPr>
          <t>Full Fact:</t>
        </r>
        <r>
          <rPr>
            <sz val="9"/>
            <color indexed="81"/>
            <rFont val="Tahoma"/>
            <family val="2"/>
          </rPr>
          <t xml:space="preserve">
Calculated by dividing x by y...</t>
        </r>
      </text>
    </comment>
  </commentList>
</comments>
</file>

<file path=xl/sharedStrings.xml><?xml version="1.0" encoding="utf-8"?>
<sst xmlns="http://schemas.openxmlformats.org/spreadsheetml/2006/main" count="7182" uniqueCount="821">
  <si>
    <t>Constituency Name</t>
  </si>
  <si>
    <t>Election Year</t>
  </si>
  <si>
    <t>Electorate</t>
  </si>
  <si>
    <t>APNI</t>
  </si>
  <si>
    <t>Con</t>
  </si>
  <si>
    <t>DUP</t>
  </si>
  <si>
    <t>Grn</t>
  </si>
  <si>
    <t>Lab</t>
  </si>
  <si>
    <t>LD</t>
  </si>
  <si>
    <t>PC</t>
  </si>
  <si>
    <t>SDLP</t>
  </si>
  <si>
    <t>SF</t>
  </si>
  <si>
    <t>SNP</t>
  </si>
  <si>
    <t>Speaker</t>
  </si>
  <si>
    <t>Aberavon</t>
  </si>
  <si>
    <t>Aberconwy</t>
  </si>
  <si>
    <t>Aberdeen North</t>
  </si>
  <si>
    <t>Aberdeen South</t>
  </si>
  <si>
    <t>Aberdeenshire West &amp; Kincardine</t>
  </si>
  <si>
    <t>Airdrie &amp; Shotts</t>
  </si>
  <si>
    <t>Aldershot</t>
  </si>
  <si>
    <t>Aldridge-Brownhills</t>
  </si>
  <si>
    <t>Altrincham &amp; Sale West</t>
  </si>
  <si>
    <t>Alyn &amp; Deeside</t>
  </si>
  <si>
    <t>Amber Valley</t>
  </si>
  <si>
    <t>Angus</t>
  </si>
  <si>
    <t>Antrim East</t>
  </si>
  <si>
    <t>Antrim North</t>
  </si>
  <si>
    <t>Antrim South</t>
  </si>
  <si>
    <t>Arfon</t>
  </si>
  <si>
    <t>Argyll &amp; Bute</t>
  </si>
  <si>
    <t>Arundel &amp; South Downs</t>
  </si>
  <si>
    <t>Ashfield</t>
  </si>
  <si>
    <t>Ashford</t>
  </si>
  <si>
    <t>Ashton Under Lyne</t>
  </si>
  <si>
    <t>Aylesbury</t>
  </si>
  <si>
    <t>Ayr, Carrick &amp; Cumnock</t>
  </si>
  <si>
    <t>Ayrshire Central</t>
  </si>
  <si>
    <t>Ayrshire North &amp; Arran</t>
  </si>
  <si>
    <t>Banbury</t>
  </si>
  <si>
    <t>Banff &amp; Buchan</t>
  </si>
  <si>
    <t>Barking</t>
  </si>
  <si>
    <t>Barnsley Central</t>
  </si>
  <si>
    <t>Barnsley East</t>
  </si>
  <si>
    <t>Barrow &amp; Furness</t>
  </si>
  <si>
    <t>Basildon &amp; Billericay</t>
  </si>
  <si>
    <t>Basildon South &amp; Thurrock East</t>
  </si>
  <si>
    <t>Basingstoke</t>
  </si>
  <si>
    <t>Bassetlaw</t>
  </si>
  <si>
    <t>Bath</t>
  </si>
  <si>
    <t>Batley &amp; Spen</t>
  </si>
  <si>
    <t>Battersea</t>
  </si>
  <si>
    <t>Beaconsfield</t>
  </si>
  <si>
    <t>Beckenham</t>
  </si>
  <si>
    <t>Bedford</t>
  </si>
  <si>
    <t>Bedfordshire Mid</t>
  </si>
  <si>
    <t>Bedfordshire North East</t>
  </si>
  <si>
    <t>Bedfordshire South West</t>
  </si>
  <si>
    <t>Belfast East</t>
  </si>
  <si>
    <t>Belfast North</t>
  </si>
  <si>
    <t>Belfast South</t>
  </si>
  <si>
    <t>Belfast West</t>
  </si>
  <si>
    <t>Bermondsey &amp; Old Southwark</t>
  </si>
  <si>
    <t>Berwick-upon-Tweed</t>
  </si>
  <si>
    <t>Berwickshire, Roxburgh &amp; Selkirk</t>
  </si>
  <si>
    <t>Bethnal Green &amp; Bow</t>
  </si>
  <si>
    <t>Beverley &amp; Holderness</t>
  </si>
  <si>
    <t>Bexhill &amp; Battle</t>
  </si>
  <si>
    <t>Bexleyheath &amp;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</si>
  <si>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</si>
  <si>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</si>
  <si>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</si>
  <si>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</si>
  <si>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</si>
  <si>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</si>
  <si>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</si>
  <si>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</si>
  <si>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</si>
  <si>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</si>
  <si>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</si>
  <si>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</si>
  <si>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&amp; Broughton</t>
  </si>
  <si>
    <t>Blackpool North &amp; Cleveleys</t>
  </si>
  <si>
    <t>Blackpool South</t>
  </si>
  <si>
    <t>Blaenau Gwent</t>
  </si>
  <si>
    <t>Blaydon</t>
  </si>
  <si>
    <t>Blyth Valley</t>
  </si>
  <si>
    <t>Bognor Regis &amp; Littlehampton</t>
  </si>
  <si>
    <t>Bolsover</t>
  </si>
  <si>
    <t>Bolton North East</t>
  </si>
  <si>
    <t>Bolton South East</t>
  </si>
  <si>
    <t>Bolton West</t>
  </si>
  <si>
    <t>Bootle</t>
  </si>
  <si>
    <t>Boston &amp; Skegness</t>
  </si>
  <si>
    <t>Bosworth</t>
  </si>
  <si>
    <t>Bournemouth East</t>
  </si>
  <si>
    <t>Bournemouth West</t>
  </si>
  <si>
    <t>Bracknell</t>
  </si>
  <si>
    <t>Bradford East</t>
  </si>
  <si>
    <t>Bradford South</t>
  </si>
  <si>
    <t>Bradford West</t>
  </si>
  <si>
    <t>Braintree</t>
  </si>
  <si>
    <t>Brecon &amp; Radnorshire</t>
  </si>
  <si>
    <t>Brent Central</t>
  </si>
  <si>
    <t>Brent North</t>
  </si>
  <si>
    <t>Brentford &amp; Isleworth</t>
  </si>
  <si>
    <t>Brentwood &amp; Ongar</t>
  </si>
  <si>
    <t>Bridgend</t>
  </si>
  <si>
    <t>Bridgwater &amp; Somerset West</t>
  </si>
  <si>
    <t>Brigg &amp; Goole</t>
  </si>
  <si>
    <t>Brighton Kemptown</t>
  </si>
  <si>
    <t>Brighton Pavilion</t>
  </si>
  <si>
    <t>Bristol East</t>
  </si>
  <si>
    <t>Bristol North West</t>
  </si>
  <si>
    <t>Bristol South</t>
  </si>
  <si>
    <t>Bristol West</t>
  </si>
  <si>
    <t>Broadland</t>
  </si>
  <si>
    <t>Bromley &amp; Chislehurst</t>
  </si>
  <si>
    <t>Bromsgrove</t>
  </si>
  <si>
    <t>Broxbourne</t>
  </si>
  <si>
    <t>Broxtowe</t>
  </si>
  <si>
    <t>Buckingham</t>
  </si>
  <si>
    <t>Burnley</t>
  </si>
  <si>
    <t>Burton</t>
  </si>
  <si>
    <t>Bury North</t>
  </si>
  <si>
    <t>Bury South</t>
  </si>
  <si>
    <t>Bury St Edmunds</t>
  </si>
  <si>
    <t>Caerphilly</t>
  </si>
  <si>
    <t>Caithness, Sutherland &amp; Easter Ross</t>
  </si>
  <si>
    <t>Calder Valley</t>
  </si>
  <si>
    <t>Camberwell &amp; Peckham</t>
  </si>
  <si>
    <t>Camborne &amp; Redruth</t>
  </si>
  <si>
    <t>Cambridge</t>
  </si>
  <si>
    <t>Cambridgeshire North East</t>
  </si>
  <si>
    <t>Cambridgeshire North West</t>
  </si>
  <si>
    <t>Cambridgeshire South</t>
  </si>
  <si>
    <t>Cambridgeshire South East</t>
  </si>
  <si>
    <t>Cannock Chase</t>
  </si>
  <si>
    <t>Canterbury</t>
  </si>
  <si>
    <t>Cardiff Central</t>
  </si>
  <si>
    <t>Cardiff North</t>
  </si>
  <si>
    <t>Cardiff South &amp; Penarth</t>
  </si>
  <si>
    <t>Cardiff West</t>
  </si>
  <si>
    <t>Carlisle</t>
  </si>
  <si>
    <t>Carmarthen East &amp; Dinefwr</t>
  </si>
  <si>
    <t>Carmarthen West &amp; Pembrokeshire South</t>
  </si>
  <si>
    <t>Carshalton &amp; Wallington</t>
  </si>
  <si>
    <t>Castle Point</t>
  </si>
  <si>
    <t>Ceredigion</t>
  </si>
  <si>
    <t>Charnwood</t>
  </si>
  <si>
    <t>Chatham &amp; Aylesford</t>
  </si>
  <si>
    <t>Cheadle</t>
  </si>
  <si>
    <t>Chelmsford</t>
  </si>
  <si>
    <t>Chelsea &amp; Fulham</t>
  </si>
  <si>
    <t>Cheltenham</t>
  </si>
  <si>
    <t>Chesham &amp; Amersham</t>
  </si>
  <si>
    <t>Chesterfield</t>
  </si>
  <si>
    <t>Chichester</t>
  </si>
  <si>
    <t>Chingford &amp; Woodford Green</t>
  </si>
  <si>
    <t>Chippenham</t>
  </si>
  <si>
    <t>Chipping Barnet</t>
  </si>
  <si>
    <t>Chorley</t>
  </si>
  <si>
    <t>Christchurch</t>
  </si>
  <si>
    <t>Cities of London &amp; Westminster</t>
  </si>
  <si>
    <t>Clacton</t>
  </si>
  <si>
    <t>Cleethorpes</t>
  </si>
  <si>
    <t>Clwyd South</t>
  </si>
  <si>
    <t>Clwyd West</t>
  </si>
  <si>
    <t>Coatbridge, Chryston &amp; Bellshill</t>
  </si>
  <si>
    <t>Colchester</t>
  </si>
  <si>
    <t>Colne Valley</t>
  </si>
  <si>
    <t>Congleton</t>
  </si>
  <si>
    <t>Copeland</t>
  </si>
  <si>
    <t>Corby</t>
  </si>
  <si>
    <t>Cornwall North</t>
  </si>
  <si>
    <t>Cornwall South East</t>
  </si>
  <si>
    <t>Cotswolds, The</t>
  </si>
  <si>
    <t>Coventry North East</t>
  </si>
  <si>
    <t>Coventry North West</t>
  </si>
  <si>
    <t>Coventry South</t>
  </si>
  <si>
    <t>Crawley</t>
  </si>
  <si>
    <t>Crewe &amp; Nantwich</t>
  </si>
  <si>
    <t>Croydon Central</t>
  </si>
  <si>
    <t>Croydon North</t>
  </si>
  <si>
    <t>Croydon South</t>
  </si>
  <si>
    <t>Cumbernauld, Kilsyth &amp; Kirkintilloch East</t>
  </si>
  <si>
    <t>Cynon Valley</t>
  </si>
  <si>
    <t>Dagenham &amp; Rainham</t>
  </si>
  <si>
    <t>Darlington</t>
  </si>
  <si>
    <t>Dartford</t>
  </si>
  <si>
    <t>Daventry</t>
  </si>
  <si>
    <t>Delyn</t>
  </si>
  <si>
    <t>Denton &amp; Reddish</t>
  </si>
  <si>
    <t>Derby North</t>
  </si>
  <si>
    <t>Derby South</t>
  </si>
  <si>
    <t>Derbyshire Dales</t>
  </si>
  <si>
    <t>Derbyshire Mid</t>
  </si>
  <si>
    <t>Derbyshire North East</t>
  </si>
  <si>
    <t>Derbyshire South</t>
  </si>
  <si>
    <t>Devizes</t>
  </si>
  <si>
    <t>Devon Central</t>
  </si>
  <si>
    <t>Devon East</t>
  </si>
  <si>
    <t>Devon North</t>
  </si>
  <si>
    <t>Devon South West</t>
  </si>
  <si>
    <t>Devon West &amp; Torridge</t>
  </si>
  <si>
    <t>Dewsbury</t>
  </si>
  <si>
    <t>Don Valley</t>
  </si>
  <si>
    <t>Doncaster Central</t>
  </si>
  <si>
    <t>Doncaster North</t>
  </si>
  <si>
    <t>Dorset Mid &amp; Poole North</t>
  </si>
  <si>
    <t>Dorset North</t>
  </si>
  <si>
    <t>Dorset South</t>
  </si>
  <si>
    <t>Dorset West</t>
  </si>
  <si>
    <t>Dover</t>
  </si>
  <si>
    <t>Down North</t>
  </si>
  <si>
    <t>Down South</t>
  </si>
  <si>
    <t>Dudley North</t>
  </si>
  <si>
    <t>Dudley South</t>
  </si>
  <si>
    <t>Dulwich &amp; West Norwood</t>
  </si>
  <si>
    <t>Dumfries &amp; Galloway</t>
  </si>
  <si>
    <t>Dumfriesshire, Clydesdale &amp; Tweeddale</t>
  </si>
  <si>
    <t>Dunbartonshire East</t>
  </si>
  <si>
    <t>Dunbartonshire West</t>
  </si>
  <si>
    <t>Dundee East</t>
  </si>
  <si>
    <t>Dundee West</t>
  </si>
  <si>
    <t>Dunfermline &amp; Fife West</t>
  </si>
  <si>
    <t>Durham North</t>
  </si>
  <si>
    <t>Durham North West</t>
  </si>
  <si>
    <t>Dwyfor Meirionnydd</t>
  </si>
  <si>
    <t>Ealing Central &amp; Acton</t>
  </si>
  <si>
    <t>Ealing North</t>
  </si>
  <si>
    <t>Ealing Southall</t>
  </si>
  <si>
    <t>Easington</t>
  </si>
  <si>
    <t>East Ham</t>
  </si>
  <si>
    <t>East Kilbride, Strathaven &amp; Lesmahagow</t>
  </si>
  <si>
    <t>East Lothian</t>
  </si>
  <si>
    <t>Eastbourne</t>
  </si>
  <si>
    <t>Eastleigh</t>
  </si>
  <si>
    <t>Eddisbury</t>
  </si>
  <si>
    <t>Edinburgh East</t>
  </si>
  <si>
    <t>Edinburgh North &amp; Leith</t>
  </si>
  <si>
    <t>Edinburgh South</t>
  </si>
  <si>
    <t>Edinburgh South West</t>
  </si>
  <si>
    <t>Edinburgh West</t>
  </si>
  <si>
    <t>Edmonton</t>
  </si>
  <si>
    <t>Ellesmere Port &amp; Neston</t>
  </si>
  <si>
    <t>Elmet &amp; Rothwell</t>
  </si>
  <si>
    <t>Eltham</t>
  </si>
  <si>
    <t>Enfield North</t>
  </si>
  <si>
    <t>Enfield Southgate</t>
  </si>
  <si>
    <t>Epping Forest</t>
  </si>
  <si>
    <t>Epsom &amp; Ewell</t>
  </si>
  <si>
    <t>Erewash</t>
  </si>
  <si>
    <t>Erith &amp; Thamesmead</t>
  </si>
  <si>
    <t>Esher &amp; Walton</t>
  </si>
  <si>
    <t>Exeter</t>
  </si>
  <si>
    <t>Falkirk</t>
  </si>
  <si>
    <t>Fareham</t>
  </si>
  <si>
    <t>Faversham &amp; Kent Mid</t>
  </si>
  <si>
    <t>Feltham &amp; Heston</t>
  </si>
  <si>
    <t>Fermanagh &amp; South Tyrone</t>
  </si>
  <si>
    <t>Fife North East</t>
  </si>
  <si>
    <t>Filton &amp; Bradley Stoke</t>
  </si>
  <si>
    <t>Finchley &amp; Golders Green</t>
  </si>
  <si>
    <t>Folkestone &amp; Hythe</t>
  </si>
  <si>
    <t>Forest of Dean</t>
  </si>
  <si>
    <t>Foyle</t>
  </si>
  <si>
    <t>Fylde</t>
  </si>
  <si>
    <t>Gainsborough</t>
  </si>
  <si>
    <t>Garston &amp; Halewood</t>
  </si>
  <si>
    <t>Gateshead</t>
  </si>
  <si>
    <t>Gedling</t>
  </si>
  <si>
    <t>Gillingham &amp; Rainham</t>
  </si>
  <si>
    <t>Glasgow Central</t>
  </si>
  <si>
    <t>Glasgow East</t>
  </si>
  <si>
    <t>Glasgow North</t>
  </si>
  <si>
    <t>Glasgow North East</t>
  </si>
  <si>
    <t>Glasgow North West</t>
  </si>
  <si>
    <t>Glasgow South</t>
  </si>
  <si>
    <t>Glasgow South West</t>
  </si>
  <si>
    <t>Glenrothes</t>
  </si>
  <si>
    <t>Gloucester</t>
  </si>
  <si>
    <t>Gordon</t>
  </si>
  <si>
    <t>Gosport</t>
  </si>
  <si>
    <t>Gower</t>
  </si>
  <si>
    <t>Grantham &amp; Stamford</t>
  </si>
  <si>
    <t>Gravesham</t>
  </si>
  <si>
    <t>Great Grimsby</t>
  </si>
  <si>
    <t>Great Yarmouth</t>
  </si>
  <si>
    <t>Greenwich &amp; Woolwich</t>
  </si>
  <si>
    <t>Guildford</t>
  </si>
  <si>
    <t>Hackney North &amp; Stoke Newington</t>
  </si>
  <si>
    <t>Hackney South &amp; Shoreditch</t>
  </si>
  <si>
    <t>Halesowen &amp; Rowley Regis</t>
  </si>
  <si>
    <t>Halifax</t>
  </si>
  <si>
    <t>Haltemprice &amp; Howden</t>
  </si>
  <si>
    <t>Halton</t>
  </si>
  <si>
    <t>Hammersmith</t>
  </si>
  <si>
    <t>Hampshire East</t>
  </si>
  <si>
    <t>Hampshire North East</t>
  </si>
  <si>
    <t>Hampshire North West</t>
  </si>
  <si>
    <t>Hampstead &amp; Kilburn</t>
  </si>
  <si>
    <t>Harborough</t>
  </si>
  <si>
    <t>Harlow</t>
  </si>
  <si>
    <t>Harrogate &amp; Knaresborough</t>
  </si>
  <si>
    <t>Harrow East</t>
  </si>
  <si>
    <t>Harrow West</t>
  </si>
  <si>
    <t>Hartlepool</t>
  </si>
  <si>
    <t>Harwich &amp; Essex North</t>
  </si>
  <si>
    <t>Hastings &amp; Rye</t>
  </si>
  <si>
    <t>Havant</t>
  </si>
  <si>
    <t>Hayes &amp; Harlington</t>
  </si>
  <si>
    <t>Hazel Grove</t>
  </si>
  <si>
    <t>Hemel Hempstead</t>
  </si>
  <si>
    <t>Hemsworth</t>
  </si>
  <si>
    <t>Hendon</t>
  </si>
  <si>
    <t>Henley</t>
  </si>
  <si>
    <t>Hereford &amp; Herefordshire South</t>
  </si>
  <si>
    <t>Herefordshire North</t>
  </si>
  <si>
    <t>Hertford &amp; Stortford</t>
  </si>
  <si>
    <t>Hertfordshire North East</t>
  </si>
  <si>
    <t>Hertfordshire South West</t>
  </si>
  <si>
    <t>Hertsmere</t>
  </si>
  <si>
    <t>Hexham</t>
  </si>
  <si>
    <t>Heywood &amp; Middleton</t>
  </si>
  <si>
    <t>High Peak</t>
  </si>
  <si>
    <t>Hitchin &amp; Harpenden</t>
  </si>
  <si>
    <t>Holborn &amp; St Pancras</t>
  </si>
  <si>
    <t>Hornchurch &amp; Upminster</t>
  </si>
  <si>
    <t>Hornsey &amp; Wood Green</t>
  </si>
  <si>
    <t>Horsham</t>
  </si>
  <si>
    <t>Houghton &amp; Sunderland South</t>
  </si>
  <si>
    <t>Hove</t>
  </si>
  <si>
    <t>Huddersfield</t>
  </si>
  <si>
    <t>Hull East</t>
  </si>
  <si>
    <t>Hull North</t>
  </si>
  <si>
    <t>Hull West &amp; Hessle</t>
  </si>
  <si>
    <t>Huntingdon</t>
  </si>
  <si>
    <t>Hyndburn</t>
  </si>
  <si>
    <t>Ilford North</t>
  </si>
  <si>
    <t>Ilford South</t>
  </si>
  <si>
    <t>Inverclyde</t>
  </si>
  <si>
    <t>Inverness, Nairn, Badenoch &amp; Strathspey</t>
  </si>
  <si>
    <t>Ipswich</t>
  </si>
  <si>
    <t>Isle of Wight</t>
  </si>
  <si>
    <t>Islington North</t>
  </si>
  <si>
    <t>Islington South &amp; Finsbury</t>
  </si>
  <si>
    <t>Islwyn</t>
  </si>
  <si>
    <t>Jarrow</t>
  </si>
  <si>
    <t>Keighley</t>
  </si>
  <si>
    <t>Kenilworth &amp; Southam</t>
  </si>
  <si>
    <t>Kensington</t>
  </si>
  <si>
    <t>Kettering</t>
  </si>
  <si>
    <t>Kilmarnock &amp; Loudoun</t>
  </si>
  <si>
    <t>Kingston &amp; Surbiton</t>
  </si>
  <si>
    <t>Kingswood</t>
  </si>
  <si>
    <t>Kirkcaldy &amp; Cowdenbeath</t>
  </si>
  <si>
    <t>Knowsley</t>
  </si>
  <si>
    <t>Lagan Valley</t>
  </si>
  <si>
    <t>Lanark &amp; Hamilton East</t>
  </si>
  <si>
    <t>Lancashire West</t>
  </si>
  <si>
    <t>Lancaster &amp; Fleetwood</t>
  </si>
  <si>
    <t>Leeds Central</t>
  </si>
  <si>
    <t>Leeds East</t>
  </si>
  <si>
    <t>Leeds North East</t>
  </si>
  <si>
    <t>Leeds North West</t>
  </si>
  <si>
    <t>Leeds West</t>
  </si>
  <si>
    <t>Leicester East</t>
  </si>
  <si>
    <t>Leicester South</t>
  </si>
  <si>
    <t>Leicester West</t>
  </si>
  <si>
    <t>Leicestershire North West</t>
  </si>
  <si>
    <t>Leicestershire South</t>
  </si>
  <si>
    <t>Leigh</t>
  </si>
  <si>
    <t>Lewes</t>
  </si>
  <si>
    <t>Lewisham Deptford</t>
  </si>
  <si>
    <t>Lewisham East</t>
  </si>
  <si>
    <t>Lewisham West &amp; Penge</t>
  </si>
  <si>
    <t>Leyton &amp; Wanstead</t>
  </si>
  <si>
    <t>Lichfield</t>
  </si>
  <si>
    <t>Lincoln</t>
  </si>
  <si>
    <t>Linlithgow &amp; Falkirk East</t>
  </si>
  <si>
    <t>Liverpool Riverside</t>
  </si>
  <si>
    <t>Liverpool Walton</t>
  </si>
  <si>
    <t>Liverpool Wavertree</t>
  </si>
  <si>
    <t>Liverpool West Derby</t>
  </si>
  <si>
    <t>Livingston</t>
  </si>
  <si>
    <t>Llanelli</t>
  </si>
  <si>
    <t>Londonderry East</t>
  </si>
  <si>
    <t>Loughborough</t>
  </si>
  <si>
    <t>Louth &amp; Horncastle</t>
  </si>
  <si>
    <t>Ludlow</t>
  </si>
  <si>
    <t>Luton North</t>
  </si>
  <si>
    <t>Luton South</t>
  </si>
  <si>
    <t>Macclesfield</t>
  </si>
  <si>
    <t>Maidenhead</t>
  </si>
  <si>
    <t>Maidstone &amp; The Weald</t>
  </si>
  <si>
    <t>Makerfield</t>
  </si>
  <si>
    <t>Maldon</t>
  </si>
  <si>
    <t>Manchester Central</t>
  </si>
  <si>
    <t>Manchester Gorton</t>
  </si>
  <si>
    <t>Manchester Withington</t>
  </si>
  <si>
    <t>Mansfield</t>
  </si>
  <si>
    <t>Meon Valley</t>
  </si>
  <si>
    <t>Meriden</t>
  </si>
  <si>
    <t>Merthyr Tydfil &amp; Rhymney</t>
  </si>
  <si>
    <t>Middlesbrough</t>
  </si>
  <si>
    <t>Middlesbrough South &amp; Cleveland East</t>
  </si>
  <si>
    <t>Midlothian</t>
  </si>
  <si>
    <t>Milton Keynes North</t>
  </si>
  <si>
    <t>Milton Keynes South</t>
  </si>
  <si>
    <t>Mitcham &amp; Morden</t>
  </si>
  <si>
    <t>Mole Valley</t>
  </si>
  <si>
    <t>Monmouth</t>
  </si>
  <si>
    <t>Montgomeryshire</t>
  </si>
  <si>
    <t>Moray</t>
  </si>
  <si>
    <t>Morecambe &amp; Lunesdale</t>
  </si>
  <si>
    <t>Morley &amp; Outwood</t>
  </si>
  <si>
    <t>Motherwell &amp; Wishaw</t>
  </si>
  <si>
    <t>Neath</t>
  </si>
  <si>
    <t>New Forest East</t>
  </si>
  <si>
    <t>New Forest West</t>
  </si>
  <si>
    <t>Newark</t>
  </si>
  <si>
    <t>Newbury</t>
  </si>
  <si>
    <t>Newcastle-under-Lyme</t>
  </si>
  <si>
    <t>Newcastle upon Tyne Central</t>
  </si>
  <si>
    <t>Newcastle upon Tyne East</t>
  </si>
  <si>
    <t>Newcastle upon Tyne North</t>
  </si>
  <si>
    <t>Newport East</t>
  </si>
  <si>
    <t>Newport West</t>
  </si>
  <si>
    <t>Newry &amp; Armagh</t>
  </si>
  <si>
    <t>Newton Abbot</t>
  </si>
  <si>
    <t>Norfolk Mid</t>
  </si>
  <si>
    <t>Norfolk North</t>
  </si>
  <si>
    <t>Norfolk North West</t>
  </si>
  <si>
    <t>Norfolk South</t>
  </si>
  <si>
    <t>Norfolk South West</t>
  </si>
  <si>
    <t>Normanton, Pontefract &amp; Castleford</t>
  </si>
  <si>
    <t>Northampton North</t>
  </si>
  <si>
    <t>Northampton South</t>
  </si>
  <si>
    <t xml:space="preserve">Northamptonshire South </t>
  </si>
  <si>
    <t>Norwich North</t>
  </si>
  <si>
    <t>Norwich South</t>
  </si>
  <si>
    <t>Nottingham East</t>
  </si>
  <si>
    <t>Nottingham North</t>
  </si>
  <si>
    <t>Nottingham South</t>
  </si>
  <si>
    <t>Nuneaton</t>
  </si>
  <si>
    <t>Ochil &amp; South Perthshire</t>
  </si>
  <si>
    <t>Ogmore</t>
  </si>
  <si>
    <t>Old Bexley &amp; Sidcup</t>
  </si>
  <si>
    <t>Oldham East &amp; Saddleworth</t>
  </si>
  <si>
    <t>Oldham West &amp; Royton</t>
  </si>
  <si>
    <t>Orkney &amp; Shetland</t>
  </si>
  <si>
    <t>Orpington</t>
  </si>
  <si>
    <t>Oxford East</t>
  </si>
  <si>
    <t>Oxford West &amp; Abingdon</t>
  </si>
  <si>
    <t>Paisley &amp; Renfrewshire North</t>
  </si>
  <si>
    <t>Paisley &amp; Renfrewshire South</t>
  </si>
  <si>
    <t>Pendle</t>
  </si>
  <si>
    <t>Penistone &amp; Stocksbridge</t>
  </si>
  <si>
    <t>Penrith &amp; The Border</t>
  </si>
  <si>
    <t>Perth &amp; North Perthshire</t>
  </si>
  <si>
    <t>Peterborough</t>
  </si>
  <si>
    <t>Plymouth Moor View</t>
  </si>
  <si>
    <t>Plymouth Sutton &amp; Devonport</t>
  </si>
  <si>
    <t>Pontypridd</t>
  </si>
  <si>
    <t>Poole</t>
  </si>
  <si>
    <t>Poplar &amp; Limehouse</t>
  </si>
  <si>
    <t>Portsmouth North</t>
  </si>
  <si>
    <t>Portsmouth South</t>
  </si>
  <si>
    <t>Preseli Pembrokeshire</t>
  </si>
  <si>
    <t>Preston</t>
  </si>
  <si>
    <t>Pudsey</t>
  </si>
  <si>
    <t>Putney</t>
  </si>
  <si>
    <t>Rayleigh &amp; Wickford</t>
  </si>
  <si>
    <t>Reading East</t>
  </si>
  <si>
    <t>Reading West</t>
  </si>
  <si>
    <t>Redcar</t>
  </si>
  <si>
    <t>Redditch</t>
  </si>
  <si>
    <t>Reigate</t>
  </si>
  <si>
    <t>Renfrewshire East</t>
  </si>
  <si>
    <t>Rhondda</t>
  </si>
  <si>
    <t>Ribble Valley</t>
  </si>
  <si>
    <t>Richmond (Yorks)</t>
  </si>
  <si>
    <t>Richmond Park</t>
  </si>
  <si>
    <t>Rochdale</t>
  </si>
  <si>
    <t>Rochester &amp; Strood</t>
  </si>
  <si>
    <t>Rochford &amp; Southend East</t>
  </si>
  <si>
    <t>Romford</t>
  </si>
  <si>
    <t>Romsey &amp; Southampton North</t>
  </si>
  <si>
    <t>Ross, Skye &amp; Lochaber</t>
  </si>
  <si>
    <t>Rossendale &amp; Darwen</t>
  </si>
  <si>
    <t>Rother Valley</t>
  </si>
  <si>
    <t>Rotherham</t>
  </si>
  <si>
    <t>Rugby</t>
  </si>
  <si>
    <t>Ruislip, Northwood &amp; Pinner</t>
  </si>
  <si>
    <t>Runnymede &amp; Weybridge</t>
  </si>
  <si>
    <t>Rushcliffe</t>
  </si>
  <si>
    <t>Rutherglen &amp; Hamilton West</t>
  </si>
  <si>
    <t>Rutland &amp; Melton</t>
  </si>
  <si>
    <t>Saffron Walden</t>
  </si>
  <si>
    <t>St Albans</t>
  </si>
  <si>
    <t>St Austell &amp; Newquay</t>
  </si>
  <si>
    <t>St Helens North</t>
  </si>
  <si>
    <t>St Helens South &amp; Whiston</t>
  </si>
  <si>
    <t>St Ives</t>
  </si>
  <si>
    <t>Salford &amp; Eccles</t>
  </si>
  <si>
    <t>Salisbury</t>
  </si>
  <si>
    <t>Scarborough &amp; Whitby</t>
  </si>
  <si>
    <t>Scunthorpe</t>
  </si>
  <si>
    <t>Sedgefield</t>
  </si>
  <si>
    <t>Sefton Central</t>
  </si>
  <si>
    <t>Selby &amp; Ainsty</t>
  </si>
  <si>
    <t>Sevenoaks</t>
  </si>
  <si>
    <t>Sheffield Brightside &amp; Hillsborough</t>
  </si>
  <si>
    <t>Sheffield Central</t>
  </si>
  <si>
    <t>Sheffield Hallam</t>
  </si>
  <si>
    <t>Sheffield Heeley</t>
  </si>
  <si>
    <t>Sheffield South East</t>
  </si>
  <si>
    <t>Sherwood</t>
  </si>
  <si>
    <t>Shipley</t>
  </si>
  <si>
    <t>Shrewsbury &amp; Atcham</t>
  </si>
  <si>
    <t>Shropshire North</t>
  </si>
  <si>
    <t>Sittingbourne &amp; Sheppey</t>
  </si>
  <si>
    <t>Skipton &amp; Ripon</t>
  </si>
  <si>
    <t>Sleaford &amp; North Hykeham</t>
  </si>
  <si>
    <t>Slough</t>
  </si>
  <si>
    <t>Solihull</t>
  </si>
  <si>
    <t>Somerset North</t>
  </si>
  <si>
    <t>Somerset North East</t>
  </si>
  <si>
    <t>Somerton &amp; Frome</t>
  </si>
  <si>
    <t>South Holland &amp; The Deepings</t>
  </si>
  <si>
    <t>South Ribble</t>
  </si>
  <si>
    <t>South Shields</t>
  </si>
  <si>
    <t>Southampton Itchen</t>
  </si>
  <si>
    <t>Southampton Test</t>
  </si>
  <si>
    <t>Southend West</t>
  </si>
  <si>
    <t>Southport</t>
  </si>
  <si>
    <t>Spelthorne</t>
  </si>
  <si>
    <t>Stafford</t>
  </si>
  <si>
    <t>Staffordshire Moorlands</t>
  </si>
  <si>
    <t>Staffordshire South</t>
  </si>
  <si>
    <t>Stalybridge &amp; Hyde</t>
  </si>
  <si>
    <t>Stevenage</t>
  </si>
  <si>
    <t>Stirling</t>
  </si>
  <si>
    <t>Stockport</t>
  </si>
  <si>
    <t>Stockton North</t>
  </si>
  <si>
    <t>Stockton South</t>
  </si>
  <si>
    <t>Stoke-on-Trent Central</t>
  </si>
  <si>
    <t>Stoke-on-Trent North</t>
  </si>
  <si>
    <t>Stoke-on-Trent South</t>
  </si>
  <si>
    <t>Stone</t>
  </si>
  <si>
    <t>Stourbridge</t>
  </si>
  <si>
    <t>Strangford</t>
  </si>
  <si>
    <t>Stratford-on-Avon</t>
  </si>
  <si>
    <t>Streatham</t>
  </si>
  <si>
    <t>Stretford &amp; Urmston</t>
  </si>
  <si>
    <t>Stroud</t>
  </si>
  <si>
    <t>Suffolk Central &amp; Ipswich North</t>
  </si>
  <si>
    <t>Suffolk Coastal</t>
  </si>
  <si>
    <t>Suffolk South</t>
  </si>
  <si>
    <t>Suffolk West</t>
  </si>
  <si>
    <t>Sunderland Central</t>
  </si>
  <si>
    <t>Surrey East</t>
  </si>
  <si>
    <t>Surrey Heath</t>
  </si>
  <si>
    <t>Surrey South West</t>
  </si>
  <si>
    <t>Sussex Mid</t>
  </si>
  <si>
    <t>Sutton &amp; Cheam</t>
  </si>
  <si>
    <t>Sutton Coldfield</t>
  </si>
  <si>
    <t>Swansea East</t>
  </si>
  <si>
    <t>Swansea West</t>
  </si>
  <si>
    <t>Swindon North</t>
  </si>
  <si>
    <t>Swindon South</t>
  </si>
  <si>
    <t>Tamworth</t>
  </si>
  <si>
    <t>Tatton</t>
  </si>
  <si>
    <t>Taunton Deane</t>
  </si>
  <si>
    <t>Telford</t>
  </si>
  <si>
    <t>Tewkesbury</t>
  </si>
  <si>
    <t>Thanet North</t>
  </si>
  <si>
    <t>Thanet South</t>
  </si>
  <si>
    <t>Thirsk &amp; Malton</t>
  </si>
  <si>
    <t>Thornbury &amp; Yate</t>
  </si>
  <si>
    <t>Thurrock</t>
  </si>
  <si>
    <t>Tiverton &amp; Honiton</t>
  </si>
  <si>
    <t>Tonbridge &amp; Malling</t>
  </si>
  <si>
    <t>Tooting</t>
  </si>
  <si>
    <t>Torbay</t>
  </si>
  <si>
    <t>Torfaen</t>
  </si>
  <si>
    <t>Totnes</t>
  </si>
  <si>
    <t>Tottenham</t>
  </si>
  <si>
    <t>Truro &amp; Falmouth</t>
  </si>
  <si>
    <t>Tunbridge Wells</t>
  </si>
  <si>
    <t>Twickenham</t>
  </si>
  <si>
    <t>Tynemouth</t>
  </si>
  <si>
    <t>Tyneside North</t>
  </si>
  <si>
    <t>Tyrone West</t>
  </si>
  <si>
    <t>Ulster Mid</t>
  </si>
  <si>
    <t>Upper Bann</t>
  </si>
  <si>
    <t>Uxbridge &amp; Ruislip South</t>
  </si>
  <si>
    <t>Vale of Clwyd</t>
  </si>
  <si>
    <t>Vale of Glamorgan</t>
  </si>
  <si>
    <t>Vauxhall</t>
  </si>
  <si>
    <t>Wakefield</t>
  </si>
  <si>
    <t>Wallasey</t>
  </si>
  <si>
    <t>Walsall North</t>
  </si>
  <si>
    <t>Walsall South</t>
  </si>
  <si>
    <t>Walthamstow</t>
  </si>
  <si>
    <t>Wansbeck</t>
  </si>
  <si>
    <t>Wantage</t>
  </si>
  <si>
    <t>Warley</t>
  </si>
  <si>
    <t>Warrington North</t>
  </si>
  <si>
    <t>Warrington South</t>
  </si>
  <si>
    <t>Warwick &amp; Leamington</t>
  </si>
  <si>
    <t>Warwickshire North</t>
  </si>
  <si>
    <t>Washington &amp; Sunderland West</t>
  </si>
  <si>
    <t>Watford</t>
  </si>
  <si>
    <t>Waveney</t>
  </si>
  <si>
    <t>Wealden</t>
  </si>
  <si>
    <t>Weaver Vale</t>
  </si>
  <si>
    <t>Wellingborough</t>
  </si>
  <si>
    <t>Wells</t>
  </si>
  <si>
    <t>Welwyn Hatfield</t>
  </si>
  <si>
    <t>Wentworth &amp; Dearne</t>
  </si>
  <si>
    <t>West Bromwich East</t>
  </si>
  <si>
    <t>West Bromwich West</t>
  </si>
  <si>
    <t>West Ham</t>
  </si>
  <si>
    <t>Westminster North</t>
  </si>
  <si>
    <t>Westmorland &amp; Lonsdale</t>
  </si>
  <si>
    <t>Weston-Super-Mare</t>
  </si>
  <si>
    <t>Wigan</t>
  </si>
  <si>
    <t>Wiltshire North</t>
  </si>
  <si>
    <t>Wiltshire South West</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</si>
  <si>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</si>
  <si>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</si>
  <si>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</si>
  <si>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</si>
  <si>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</si>
  <si>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</si>
  <si>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</si>
  <si>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</si>
  <si>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</si>
  <si>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</si>
  <si>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</si>
  <si>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</si>
  <si>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</si>
  <si>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Worcestershire Mid</t>
  </si>
  <si>
    <t>Worcestershire West</t>
  </si>
  <si>
    <t>Workington</t>
  </si>
  <si>
    <t>Worsley &amp; Eccles South</t>
  </si>
  <si>
    <t>Worthing East &amp; Shoreham</t>
  </si>
  <si>
    <t>Worthing West</t>
  </si>
  <si>
    <t>Wrekin, The</t>
  </si>
  <si>
    <t>Wrexham</t>
  </si>
  <si>
    <t>Wycombe</t>
  </si>
  <si>
    <t>Wyre &amp; Preston North</t>
  </si>
  <si>
    <t>Wyre Forest</t>
  </si>
  <si>
    <t>Wythenshawe &amp; Sale East</t>
  </si>
  <si>
    <t>Yeovil</t>
  </si>
  <si>
    <t>Ynys Mon</t>
  </si>
  <si>
    <t>York Central</t>
  </si>
  <si>
    <t>York Outer</t>
  </si>
  <si>
    <t>Yorkshire East</t>
  </si>
  <si>
    <t>Scotland</t>
  </si>
  <si>
    <t>South East</t>
  </si>
  <si>
    <t>West Midlands</t>
  </si>
  <si>
    <t>North West</t>
  </si>
  <si>
    <t>East Midlands</t>
  </si>
  <si>
    <t>London</t>
  </si>
  <si>
    <t>Yorkshire and the Humber</t>
  </si>
  <si>
    <t>Eastern</t>
  </si>
  <si>
    <t>South West</t>
  </si>
  <si>
    <t>North East</t>
  </si>
  <si>
    <t>Ind1</t>
  </si>
  <si>
    <t>Wales</t>
  </si>
  <si>
    <t>Region</t>
  </si>
  <si>
    <t>Northern Ireland</t>
  </si>
  <si>
    <t>Votes for winning party</t>
  </si>
  <si>
    <t>Second largest number of votes</t>
  </si>
  <si>
    <t>Majority</t>
  </si>
  <si>
    <t>Majority as a percentage of electorate</t>
  </si>
  <si>
    <t>Numerical swing from 1st party to 2nd party required</t>
  </si>
  <si>
    <t>Turnout</t>
  </si>
  <si>
    <t>Yorkshire &amp; The Humber</t>
  </si>
  <si>
    <t>KHHC</t>
  </si>
  <si>
    <t>Woodspring</t>
  </si>
  <si>
    <t>Westbury</t>
  </si>
  <si>
    <t>Vale of York</t>
  </si>
  <si>
    <t>Uxbridge</t>
  </si>
  <si>
    <t>Upminster</t>
  </si>
  <si>
    <t>Truro &amp; St Austell</t>
  </si>
  <si>
    <t>The Wrekin</t>
  </si>
  <si>
    <t>Teignbridge</t>
  </si>
  <si>
    <t>Taunton</t>
  </si>
  <si>
    <t>Southwark North &amp; Bermondsey</t>
  </si>
  <si>
    <t>Ryedale</t>
  </si>
  <si>
    <t>Ruislip Northwood</t>
  </si>
  <si>
    <t>Rugby &amp; Kenilworth</t>
  </si>
  <si>
    <t>Romsey</t>
  </si>
  <si>
    <t>Rayleigh</t>
  </si>
  <si>
    <t>Northavon</t>
  </si>
  <si>
    <t>Na h-Eileanan an Iar</t>
  </si>
  <si>
    <t>Milton Keynes North East</t>
  </si>
  <si>
    <t>Meirionnydd Nant Conwy</t>
  </si>
  <si>
    <t>Maldon &amp; Chelmsford East</t>
  </si>
  <si>
    <t>Leominster</t>
  </si>
  <si>
    <t>Lancaster &amp; Wyre</t>
  </si>
  <si>
    <t>Kensington &amp; Chelsea</t>
  </si>
  <si>
    <t xml:space="preserve">Inverness, Nairn, Badenoch  &amp; Strathspey  </t>
  </si>
  <si>
    <t>Hornchurch</t>
  </si>
  <si>
    <t>Hereford</t>
  </si>
  <si>
    <t>Harwich</t>
  </si>
  <si>
    <t>Hammersmith &amp; Fulham</t>
  </si>
  <si>
    <t xml:space="preserve">Fife North East </t>
  </si>
  <si>
    <t>Falmouth &amp; Camborne</t>
  </si>
  <si>
    <t>Essex North</t>
  </si>
  <si>
    <t xml:space="preserve">Dumfriesshire, Clydesdale &amp; Tweeddale  </t>
  </si>
  <si>
    <t>UU</t>
  </si>
  <si>
    <t>Derbyshire West</t>
  </si>
  <si>
    <t>Cotswold</t>
  </si>
  <si>
    <t>Chelmsford West</t>
  </si>
  <si>
    <t>Caernarfon</t>
  </si>
  <si>
    <t>Bridgwater</t>
  </si>
  <si>
    <t>Brent East</t>
  </si>
  <si>
    <t>Blaby</t>
  </si>
  <si>
    <t>Billericay</t>
  </si>
  <si>
    <t>Resp</t>
  </si>
  <si>
    <t>Aldridge - Brownhills</t>
  </si>
  <si>
    <t xml:space="preserve">Coatbridge, Chryston &amp; Bellshill   </t>
  </si>
  <si>
    <t>Knowsley South</t>
  </si>
  <si>
    <t>Knowsley North &amp; Sefton East</t>
  </si>
  <si>
    <t>Houghton &amp; Washington East</t>
  </si>
  <si>
    <t>Sheffield Attercliffe</t>
  </si>
  <si>
    <t>Pontefract &amp; Castleford</t>
  </si>
  <si>
    <t>Wentworth</t>
  </si>
  <si>
    <t xml:space="preserve">East Kilbride, Strathaven &amp; Lesmahagow  </t>
  </si>
  <si>
    <t>Barnsley East &amp; Mexborough</t>
  </si>
  <si>
    <t>Ashton under Lyne</t>
  </si>
  <si>
    <t>Sheffield Brightside</t>
  </si>
  <si>
    <t>Gateshead East &amp; Washington West</t>
  </si>
  <si>
    <t>Eccles</t>
  </si>
  <si>
    <t>Morley &amp; Rothwell</t>
  </si>
  <si>
    <t>Manchester Blackley</t>
  </si>
  <si>
    <t>Dunfermline &amp; West Fife</t>
  </si>
  <si>
    <t xml:space="preserve">Cumbernauld, Kilsyth &amp; Kirkintilloch East   </t>
  </si>
  <si>
    <t>Brent South</t>
  </si>
  <si>
    <t>Barnsley West &amp; Penistone</t>
  </si>
  <si>
    <t>Sheffield Hillsborough</t>
  </si>
  <si>
    <t>Linlithgow &amp; East Falkirk</t>
  </si>
  <si>
    <t>Sunderland South</t>
  </si>
  <si>
    <t>York</t>
  </si>
  <si>
    <t>Tyne Bridge</t>
  </si>
  <si>
    <t>Normanton</t>
  </si>
  <si>
    <t>Sunderland North</t>
  </si>
  <si>
    <t>Lewisham West</t>
  </si>
  <si>
    <t>Worsley</t>
  </si>
  <si>
    <t>St Helens South</t>
  </si>
  <si>
    <t>Plymouth Devonport</t>
  </si>
  <si>
    <t>Salford</t>
  </si>
  <si>
    <t>Dagenham</t>
  </si>
  <si>
    <t>Liverpool Garston</t>
  </si>
  <si>
    <t>Poplar &amp; Canning Town</t>
  </si>
  <si>
    <t>Regent's Park &amp; Kensington North</t>
  </si>
  <si>
    <t>Crosby</t>
  </si>
  <si>
    <t>Ealing Acton &amp; Shepherd's Bush</t>
  </si>
  <si>
    <t>Blackpool North &amp; Fleetwood</t>
  </si>
  <si>
    <t>Elmet</t>
  </si>
  <si>
    <t>Plymouth Sutton</t>
  </si>
  <si>
    <t>Milton Keynes South West</t>
  </si>
  <si>
    <t>Newcastle upon Tyne East &amp; Wallsend</t>
  </si>
  <si>
    <t>Hampstead &amp; Highgate</t>
  </si>
  <si>
    <t>Bradford North</t>
  </si>
  <si>
    <t>Birmingham Sparkbrook &amp; Small Heath</t>
  </si>
  <si>
    <t>City of Durham</t>
  </si>
  <si>
    <t>Basildon</t>
  </si>
  <si>
    <t>Conwy</t>
  </si>
  <si>
    <t>Ribble South</t>
  </si>
  <si>
    <t>Wansdyke</t>
  </si>
  <si>
    <t>Ynys MÖn</t>
  </si>
  <si>
    <t>City of Chester</t>
  </si>
  <si>
    <t>Selby</t>
  </si>
  <si>
    <t>Gillingham</t>
  </si>
  <si>
    <t>Medway</t>
  </si>
  <si>
    <t>Numerical swing from Lab to 2nd party required</t>
  </si>
  <si>
    <t>Votes for second largest party</t>
  </si>
  <si>
    <t xml:space="preserve">Constituency name </t>
  </si>
  <si>
    <t>GO Region Name</t>
  </si>
  <si>
    <t>Percentage point increase in turnout required to overturn the majority</t>
  </si>
  <si>
    <t>Voter turnout required to overturn the majority</t>
  </si>
  <si>
    <t>How many extra voters there would be with a 1 percentage point increase in turnout</t>
  </si>
  <si>
    <t>How many extra voters there would be with a 5 percentage point increase in turnout</t>
  </si>
  <si>
    <t>Election year</t>
  </si>
  <si>
    <t>Total valid votes in constituency</t>
  </si>
  <si>
    <t>Total valid vote in constituency</t>
  </si>
  <si>
    <t>Winning Party</t>
  </si>
  <si>
    <t>Majority as a percentage of votes cast</t>
  </si>
  <si>
    <t>Second largest party</t>
  </si>
  <si>
    <t>UCUNF</t>
  </si>
  <si>
    <t>TUV</t>
  </si>
  <si>
    <t>Respect</t>
  </si>
  <si>
    <t>BGPV</t>
  </si>
  <si>
    <t>ISGB</t>
  </si>
  <si>
    <t>ICHC</t>
  </si>
  <si>
    <t>Winning party</t>
  </si>
  <si>
    <t>If 200,000 people in the most marginal seats switched to the second placed party, who would have won?</t>
  </si>
  <si>
    <t>If 5 percentage points more people had voted and additional voters all voted for the 2nd placed party, who would have won?</t>
  </si>
  <si>
    <t>If 1 percentage point more people had voted and additional voters all voted for the 2nd placed party, who would have won?</t>
  </si>
  <si>
    <t>If at least 74% of people had voted in every constituency and all additional voters voted for the second placed party, who would have won?</t>
  </si>
  <si>
    <t>If at least 84.5% of people voted in every constituency and all additional voters voted for the second placed party, who would have won?</t>
  </si>
  <si>
    <t>Could this 5 percentage point increase in turnout overturn the majority?</t>
  </si>
  <si>
    <t>Could this 1 percentage point increase in turnout overturn the majority?</t>
  </si>
  <si>
    <t>How many extra voters would be required for a 5 percentage point increase in turnout</t>
  </si>
  <si>
    <t>How many extra voters would be required for a 1 percentage point increase in turnout</t>
  </si>
  <si>
    <r>
      <t xml:space="preserve">If 200,000 people in the most marginal </t>
    </r>
    <r>
      <rPr>
        <b/>
        <i/>
        <sz val="12"/>
        <color indexed="8"/>
        <rFont val="Arial"/>
        <family val="2"/>
      </rPr>
      <t>conservative</t>
    </r>
    <r>
      <rPr>
        <b/>
        <sz val="12"/>
        <color indexed="8"/>
        <rFont val="Arial"/>
        <family val="2"/>
      </rPr>
      <t xml:space="preserve"> seats switched to the second placed party, who would have won?</t>
    </r>
  </si>
  <si>
    <r>
      <t xml:space="preserve">If 120,000 people in the most marginal </t>
    </r>
    <r>
      <rPr>
        <b/>
        <i/>
        <sz val="12"/>
        <color indexed="8"/>
        <rFont val="Arial"/>
        <family val="2"/>
      </rPr>
      <t>conservative</t>
    </r>
    <r>
      <rPr>
        <b/>
        <sz val="12"/>
        <color indexed="8"/>
        <rFont val="Arial"/>
        <family val="2"/>
      </rPr>
      <t xml:space="preserve"> seats switched to the second placed party, who would have won?</t>
    </r>
  </si>
  <si>
    <t>Numerical swing from Con to 2nd party required</t>
  </si>
  <si>
    <t>Ind</t>
  </si>
  <si>
    <r>
      <t xml:space="preserve">If 120,000 people in the most marginal </t>
    </r>
    <r>
      <rPr>
        <b/>
        <i/>
        <sz val="12"/>
        <color indexed="8"/>
        <rFont val="Arial"/>
        <family val="2"/>
      </rPr>
      <t>Labour</t>
    </r>
    <r>
      <rPr>
        <b/>
        <sz val="12"/>
        <color indexed="8"/>
        <rFont val="Arial"/>
        <family val="2"/>
      </rPr>
      <t xml:space="preserve"> seats switched to the second placed party, who would have won?</t>
    </r>
  </si>
  <si>
    <r>
      <t xml:space="preserve">If 200,000 people in the most marginal </t>
    </r>
    <r>
      <rPr>
        <b/>
        <i/>
        <sz val="12"/>
        <color indexed="8"/>
        <rFont val="Arial"/>
        <family val="2"/>
      </rPr>
      <t>Labour</t>
    </r>
    <r>
      <rPr>
        <b/>
        <sz val="12"/>
        <color indexed="8"/>
        <rFont val="Arial"/>
        <family val="2"/>
      </rPr>
      <t xml:space="preserve"> seats switched to the second placed party, who would have won?</t>
    </r>
  </si>
  <si>
    <t>http://www.electoralcommission.org.uk/__data/assets/excel_doc/0009/47295/General-election-2005---postal-voting,-proxies-and-spoilts.xls</t>
  </si>
  <si>
    <t>2005 election data source:</t>
  </si>
  <si>
    <t>2010 election data source:</t>
  </si>
  <si>
    <t>http://www.electoralcommission.org.uk/__data/assets/excel_doc/0003/105726/GE2010-results-flatfile-website.xls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</si>
</sst>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8" formatCode="_-* #,##0_-;\-* #,##0_-;_-* &quot;-&quot;??_-;_-@_-"/>
  </numFmts>
  <fonts count="17" x14ac:knownFonts="1">
    <font>
      <sz val="10"/>
      <color indexed="8"/>
      <name val="Arial"/>
    </font>
    <font>
      <sz val="10"/>
      <color indexed="8"/>
      <name val="Arial"/>
      <family val="2"/>
    </font>
    <font>
      <sz val="12"/>
      <color indexed="8"/>
      <name val="Arial"/>
      <family val="2"/>
    </font>
    <font>
      <sz val="12"/>
      <name val="Arial"/>
      <family val="2"/>
    </font>
    <font>
      <sz val="10"/>
      <name val="Arial"/>
      <family val="2"/>
    </font>
    <font>
      <b/>
      <sz val="12"/>
      <name val="Arial"/>
      <family val="2"/>
    </font>
    <font>
      <b/>
      <sz val="12"/>
      <color indexed="8"/>
      <name val="Arial"/>
      <family val="2"/>
    </font>
    <font>
      <sz val="9"/>
      <color indexed="81"/>
      <name val="Tahoma"/>
      <family val="2"/>
    </font>
    <font>
      <b/>
      <sz val="9"/>
      <color indexed="81"/>
      <name val="Tahoma"/>
      <family val="2"/>
    </font>
    <font>
      <sz val="10"/>
      <color indexed="8"/>
      <name val="Arial"/>
      <family val="2"/>
    </font>
    <font>
      <b/>
      <i/>
      <sz val="12"/>
      <color indexed="8"/>
      <name val="Arial"/>
      <family val="2"/>
    </font>
    <font>
      <u/>
      <sz val="10"/>
      <color theme="10"/>
      <name val="Arial"/>
      <family val="2"/>
    </font>
    <font>
      <sz val="10"/>
      <color indexed="8"/>
      <name val="Arial"/>
      <family val="2"/>
    </font>
    <font>
      <b/>
      <sz val="12"/>
      <name val="FS Me"/>
      <family val="3"/>
    </font>
    <font>
      <b/>
      <sz val="12"/>
      <color indexed="8"/>
      <name val="FS Me"/>
      <family val="3"/>
    </font>
    <font>
      <sz val="12"/>
      <name val="FS Me"/>
      <family val="3"/>
    </font>
    <font>
      <sz val="12"/>
      <color indexed="8"/>
      <name val="FS Me"/>
      <family val="3"/>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7">
    <border>
      <left/>
      <right/>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theme="1"/>
      </left>
      <right style="thin">
        <color theme="1"/>
      </right>
      <top style="thin">
        <color indexed="8"/>
      </top>
      <bottom style="thin">
        <color indexed="22"/>
      </bottom>
      <diagonal/>
    </border>
    <border>
      <left style="thin">
        <color theme="1"/>
      </left>
      <right style="thin">
        <color theme="1"/>
      </right>
      <top style="thin">
        <color indexed="8"/>
      </top>
      <bottom/>
      <diagonal/>
    </border>
    <border>
      <left style="thin">
        <color theme="1"/>
      </left>
      <right style="thin">
        <color theme="1"/>
      </right>
      <top style="thin">
        <color indexed="22"/>
      </top>
      <bottom style="thin">
        <color indexed="22"/>
      </bottom>
      <diagonal/>
    </border>
    <border>
      <left style="thin">
        <color theme="1"/>
      </left>
      <right style="thin">
        <color theme="1"/>
      </right>
      <top/>
      <bottom/>
      <diagonal/>
    </border>
    <border>
      <left style="thin">
        <color theme="1"/>
      </left>
      <right/>
      <top/>
      <bottom/>
      <diagonal/>
    </border>
    <border>
      <left/>
      <right style="thin">
        <color theme="1"/>
      </right>
      <top style="thin">
        <color indexed="8"/>
      </top>
      <bottom/>
      <diagonal/>
    </border>
    <border>
      <left/>
      <right style="thin">
        <color theme="1"/>
      </right>
      <top/>
      <bottom/>
      <diagonal/>
    </border>
    <border>
      <left style="thin">
        <color theme="1"/>
      </left>
      <right/>
      <top style="thin">
        <color indexed="8"/>
      </top>
      <bottom style="thin">
        <color indexed="22"/>
      </bottom>
      <diagonal/>
    </border>
    <border>
      <left style="thin">
        <color theme="1"/>
      </left>
      <right/>
      <top style="thin">
        <color indexed="22"/>
      </top>
      <bottom style="thin">
        <color indexed="22"/>
      </bottom>
      <diagonal/>
    </border>
    <border>
      <left/>
      <right style="thin">
        <color indexed="64"/>
      </right>
      <top/>
      <bottom/>
      <diagonal/>
    </border>
    <border>
      <left style="thin">
        <color theme="1"/>
      </left>
      <right/>
      <top style="thin">
        <color indexed="22"/>
      </top>
      <bottom/>
      <diagonal/>
    </border>
    <border>
      <left style="thin">
        <color theme="1"/>
      </left>
      <right style="thin">
        <color theme="1"/>
      </right>
      <top style="thin">
        <color indexed="22"/>
      </top>
      <bottom/>
      <diagonal/>
    </border>
    <border>
      <left style="thin">
        <color theme="1"/>
      </left>
      <right style="thin">
        <color indexed="64"/>
      </right>
      <top/>
      <bottom/>
      <diagonal/>
    </border>
    <border>
      <left style="thin">
        <color theme="1"/>
      </left>
      <right/>
      <top style="thin">
        <color indexed="8"/>
      </top>
      <bottom/>
      <diagonal/>
    </border>
    <border>
      <left style="thin">
        <color indexed="64"/>
      </left>
      <right style="thin">
        <color indexed="64"/>
      </right>
      <top style="thin">
        <color indexed="8"/>
      </top>
      <bottom/>
      <diagonal/>
    </border>
    <border>
      <left style="thin">
        <color indexed="64"/>
      </left>
      <right/>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0" fontId="4" fillId="0" borderId="0"/>
    <xf numFmtId="0" fontId="1"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cellStyleXfs>
  <cellXfs count="110">
    <xf numFmtId="0" fontId="0" fillId="0" borderId="0" xfId="0"/>
    <xf numFmtId="0" fontId="2" fillId="0" borderId="0" xfId="0" applyFont="1"/>
    <xf numFmtId="0" fontId="3" fillId="0" borderId="0" xfId="1" applyFont="1" applyAlignment="1">
      <alignment horizontal="right"/>
    </xf>
    <xf numFmtId="0" fontId="3" fillId="0" borderId="0" xfId="1" applyFont="1" applyAlignment="1">
      <alignment horizontal="center"/>
    </xf>
    <xf numFmtId="0" fontId="3" fillId="0" borderId="0" xfId="1" applyFont="1" applyBorder="1" applyAlignment="1">
      <alignment horizontal="right"/>
    </xf>
    <xf numFmtId="0" fontId="3" fillId="0" borderId="0" xfId="1" applyFont="1" applyBorder="1" applyAlignment="1">
      <alignment horizontal="center"/>
    </xf>
    <xf numFmtId="0" fontId="2" fillId="0" borderId="2" xfId="1" applyFont="1" applyBorder="1" applyAlignment="1">
      <alignment horizontal="center"/>
    </xf>
    <xf numFmtId="0" fontId="3" fillId="0" borderId="2" xfId="1" applyFont="1" applyBorder="1" applyAlignment="1">
      <alignment horizontal="center"/>
    </xf>
    <xf numFmtId="0" fontId="6" fillId="3" borderId="2" xfId="0" applyFont="1" applyFill="1" applyBorder="1" applyAlignment="1">
      <alignment horizontal="center" vertical="center" wrapText="1"/>
    </xf>
    <xf numFmtId="0" fontId="2" fillId="0" borderId="0" xfId="0" applyFont="1" applyBorder="1"/>
    <xf numFmtId="3" fontId="3" fillId="0" borderId="2" xfId="1" applyNumberFormat="1"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164" fontId="2" fillId="0" borderId="0" xfId="3" applyNumberFormat="1" applyFont="1" applyAlignment="1">
      <alignment horizontal="center"/>
    </xf>
    <xf numFmtId="0" fontId="2" fillId="0" borderId="0" xfId="0" applyFont="1" applyFill="1" applyAlignment="1">
      <alignment horizontal="center"/>
    </xf>
    <xf numFmtId="0" fontId="6" fillId="3" borderId="0" xfId="0" applyFont="1" applyFill="1" applyAlignment="1">
      <alignment horizontal="center" vertical="center" wrapText="1"/>
    </xf>
    <xf numFmtId="0" fontId="3" fillId="0" borderId="2" xfId="1" applyFont="1" applyFill="1" applyBorder="1" applyAlignment="1">
      <alignment horizontal="center"/>
    </xf>
    <xf numFmtId="0" fontId="2" fillId="0" borderId="2" xfId="1" applyFont="1" applyFill="1" applyBorder="1" applyAlignment="1">
      <alignment horizontal="center"/>
    </xf>
    <xf numFmtId="3" fontId="3" fillId="0" borderId="2" xfId="1" applyNumberFormat="1" applyFont="1" applyFill="1" applyBorder="1" applyAlignment="1">
      <alignment horizontal="center"/>
    </xf>
    <xf numFmtId="0" fontId="3" fillId="0" borderId="0" xfId="1" applyFont="1" applyFill="1" applyBorder="1" applyAlignment="1">
      <alignment horizontal="right"/>
    </xf>
    <xf numFmtId="0" fontId="3" fillId="0" borderId="23" xfId="1" applyFont="1" applyBorder="1" applyAlignment="1">
      <alignment horizontal="center"/>
    </xf>
    <xf numFmtId="0" fontId="3" fillId="0" borderId="23" xfId="1" applyFont="1" applyFill="1" applyBorder="1" applyAlignment="1">
      <alignment horizontal="center"/>
    </xf>
    <xf numFmtId="0" fontId="5" fillId="0" borderId="0" xfId="1" applyFont="1" applyBorder="1" applyAlignment="1">
      <alignment horizontal="center" vertical="center"/>
    </xf>
    <xf numFmtId="0" fontId="6" fillId="3" borderId="23" xfId="0" applyFont="1" applyFill="1" applyBorder="1" applyAlignment="1">
      <alignment horizontal="center" vertical="center" wrapText="1"/>
    </xf>
    <xf numFmtId="0" fontId="11" fillId="0" borderId="0" xfId="5"/>
    <xf numFmtId="2" fontId="13" fillId="3" borderId="4" xfId="1" applyNumberFormat="1" applyFont="1" applyFill="1" applyBorder="1" applyAlignment="1">
      <alignment horizontal="center" vertical="center"/>
    </xf>
    <xf numFmtId="2" fontId="14" fillId="3" borderId="4" xfId="2" applyNumberFormat="1" applyFont="1" applyFill="1" applyBorder="1" applyAlignment="1">
      <alignment horizontal="center" vertical="center"/>
    </xf>
    <xf numFmtId="2" fontId="14" fillId="3" borderId="3" xfId="2" applyNumberFormat="1" applyFont="1" applyFill="1" applyBorder="1" applyAlignment="1">
      <alignment horizontal="center" vertical="center"/>
    </xf>
    <xf numFmtId="2" fontId="13" fillId="3" borderId="3" xfId="1" applyNumberFormat="1" applyFont="1" applyFill="1" applyBorder="1" applyAlignment="1">
      <alignment horizontal="center" vertical="center"/>
    </xf>
    <xf numFmtId="2" fontId="13" fillId="3" borderId="3" xfId="1" applyNumberFormat="1" applyFont="1" applyFill="1" applyBorder="1" applyAlignment="1">
      <alignment horizontal="center" vertical="center" wrapText="1"/>
    </xf>
    <xf numFmtId="2" fontId="13" fillId="3" borderId="4" xfId="1" applyNumberFormat="1" applyFont="1" applyFill="1" applyBorder="1" applyAlignment="1">
      <alignment horizontal="center" vertical="center" wrapText="1"/>
    </xf>
    <xf numFmtId="2" fontId="14" fillId="3" borderId="4" xfId="1"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0" borderId="3" xfId="1" applyFont="1" applyBorder="1" applyAlignment="1">
      <alignment horizontal="left"/>
    </xf>
    <xf numFmtId="0" fontId="16" fillId="0" borderId="3" xfId="2" applyFont="1" applyFill="1" applyBorder="1" applyAlignment="1">
      <alignment horizontal="left" wrapText="1"/>
    </xf>
    <xf numFmtId="0" fontId="16" fillId="0" borderId="2" xfId="2" applyFont="1" applyFill="1" applyBorder="1" applyAlignment="1">
      <alignment horizontal="center" wrapText="1"/>
    </xf>
    <xf numFmtId="0" fontId="15" fillId="0" borderId="2" xfId="1" applyFont="1" applyBorder="1" applyAlignment="1">
      <alignment horizontal="center"/>
    </xf>
    <xf numFmtId="164" fontId="15" fillId="0" borderId="17" xfId="1" applyNumberFormat="1" applyFont="1" applyBorder="1" applyAlignment="1">
      <alignment horizontal="center"/>
    </xf>
    <xf numFmtId="0" fontId="16" fillId="0" borderId="3" xfId="1" applyFont="1" applyBorder="1" applyAlignment="1">
      <alignment horizontal="center"/>
    </xf>
    <xf numFmtId="3" fontId="16" fillId="0" borderId="3" xfId="1" applyNumberFormat="1" applyFont="1" applyBorder="1" applyAlignment="1">
      <alignment horizontal="center"/>
    </xf>
    <xf numFmtId="3" fontId="15" fillId="0" borderId="25" xfId="1" applyNumberFormat="1" applyFont="1" applyBorder="1" applyAlignment="1">
      <alignment horizontal="center"/>
    </xf>
    <xf numFmtId="3" fontId="15" fillId="0" borderId="2" xfId="1" applyNumberFormat="1" applyFont="1" applyBorder="1" applyAlignment="1">
      <alignment horizontal="center"/>
    </xf>
    <xf numFmtId="164" fontId="15" fillId="0" borderId="2" xfId="1" applyNumberFormat="1" applyFont="1" applyBorder="1" applyAlignment="1">
      <alignment horizontal="center"/>
    </xf>
    <xf numFmtId="3" fontId="15" fillId="0" borderId="3" xfId="1" applyNumberFormat="1" applyFont="1" applyBorder="1" applyAlignment="1">
      <alignment horizontal="center"/>
    </xf>
    <xf numFmtId="0" fontId="15" fillId="0" borderId="2" xfId="1" applyFont="1" applyBorder="1" applyAlignment="1">
      <alignment horizontal="left"/>
    </xf>
    <xf numFmtId="0" fontId="16" fillId="0" borderId="2" xfId="2" applyFont="1" applyFill="1" applyBorder="1" applyAlignment="1">
      <alignment horizontal="left" wrapText="1"/>
    </xf>
    <xf numFmtId="0" fontId="16" fillId="0" borderId="2" xfId="1" applyFont="1" applyBorder="1" applyAlignment="1">
      <alignment horizontal="center"/>
    </xf>
    <xf numFmtId="3" fontId="16" fillId="0" borderId="2" xfId="1" applyNumberFormat="1" applyFont="1" applyBorder="1" applyAlignment="1">
      <alignment horizontal="center"/>
    </xf>
    <xf numFmtId="3" fontId="15" fillId="0" borderId="23" xfId="1" applyNumberFormat="1" applyFont="1" applyBorder="1" applyAlignment="1">
      <alignment horizontal="center"/>
    </xf>
    <xf numFmtId="0" fontId="15" fillId="0" borderId="2" xfId="1" applyFont="1" applyFill="1" applyBorder="1" applyAlignment="1">
      <alignment horizontal="left"/>
    </xf>
    <xf numFmtId="0" fontId="15" fillId="0" borderId="2" xfId="1" applyFont="1" applyFill="1" applyBorder="1" applyAlignment="1">
      <alignment horizontal="center"/>
    </xf>
    <xf numFmtId="164" fontId="15" fillId="0" borderId="17" xfId="1" applyNumberFormat="1" applyFont="1" applyFill="1" applyBorder="1" applyAlignment="1">
      <alignment horizontal="center"/>
    </xf>
    <xf numFmtId="0" fontId="16" fillId="0" borderId="2" xfId="1" applyFont="1" applyFill="1" applyBorder="1" applyAlignment="1">
      <alignment horizontal="center"/>
    </xf>
    <xf numFmtId="3" fontId="16" fillId="0" borderId="2" xfId="1" applyNumberFormat="1" applyFont="1" applyFill="1" applyBorder="1" applyAlignment="1">
      <alignment horizontal="center"/>
    </xf>
    <xf numFmtId="3" fontId="15" fillId="0" borderId="23" xfId="1" applyNumberFormat="1" applyFont="1" applyFill="1" applyBorder="1" applyAlignment="1">
      <alignment horizontal="center"/>
    </xf>
    <xf numFmtId="3" fontId="15" fillId="0" borderId="2" xfId="1" applyNumberFormat="1" applyFont="1" applyFill="1" applyBorder="1" applyAlignment="1">
      <alignment horizontal="center"/>
    </xf>
    <xf numFmtId="3" fontId="16" fillId="0" borderId="0" xfId="0" applyNumberFormat="1" applyFont="1" applyFill="1" applyBorder="1" applyAlignment="1">
      <alignment horizontal="center"/>
    </xf>
    <xf numFmtId="164" fontId="15" fillId="0" borderId="2" xfId="1" applyNumberFormat="1" applyFont="1" applyFill="1" applyBorder="1" applyAlignment="1">
      <alignment horizontal="center"/>
    </xf>
    <xf numFmtId="168" fontId="15" fillId="0" borderId="2" xfId="6" applyNumberFormat="1" applyFont="1" applyBorder="1" applyAlignment="1">
      <alignment horizontal="center"/>
    </xf>
    <xf numFmtId="168" fontId="15" fillId="0" borderId="2" xfId="6" applyNumberFormat="1" applyFont="1" applyFill="1" applyBorder="1" applyAlignment="1">
      <alignment horizontal="center"/>
    </xf>
    <xf numFmtId="168" fontId="15" fillId="0" borderId="26" xfId="6" applyNumberFormat="1" applyFont="1" applyBorder="1" applyAlignment="1">
      <alignment horizontal="center"/>
    </xf>
    <xf numFmtId="168" fontId="15" fillId="0" borderId="17" xfId="6" applyNumberFormat="1" applyFont="1" applyBorder="1" applyAlignment="1">
      <alignment horizontal="center"/>
    </xf>
    <xf numFmtId="168" fontId="15" fillId="0" borderId="17" xfId="6" applyNumberFormat="1" applyFont="1" applyFill="1" applyBorder="1" applyAlignment="1">
      <alignment horizont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6" fillId="0" borderId="15" xfId="0" applyFont="1" applyFill="1" applyBorder="1" applyAlignment="1">
      <alignment wrapText="1"/>
    </xf>
    <xf numFmtId="3" fontId="15" fillId="0" borderId="13" xfId="0" applyNumberFormat="1" applyFont="1" applyBorder="1"/>
    <xf numFmtId="0" fontId="16" fillId="0" borderId="8" xfId="0" applyFont="1" applyFill="1" applyBorder="1" applyAlignment="1">
      <alignment horizontal="center" wrapText="1"/>
    </xf>
    <xf numFmtId="3" fontId="16" fillId="0" borderId="8" xfId="0" applyNumberFormat="1" applyFont="1" applyFill="1" applyBorder="1" applyAlignment="1">
      <alignment horizontal="center" wrapText="1"/>
    </xf>
    <xf numFmtId="164" fontId="16" fillId="0" borderId="11" xfId="0" applyNumberFormat="1" applyFont="1" applyBorder="1" applyAlignment="1">
      <alignment horizontal="center"/>
    </xf>
    <xf numFmtId="0" fontId="16" fillId="0" borderId="9" xfId="0" applyFont="1" applyFill="1" applyBorder="1" applyAlignment="1">
      <alignment horizontal="center"/>
    </xf>
    <xf numFmtId="3" fontId="16" fillId="0" borderId="9" xfId="0" applyNumberFormat="1" applyFont="1" applyFill="1" applyBorder="1" applyAlignment="1">
      <alignment horizontal="center"/>
    </xf>
    <xf numFmtId="0" fontId="16" fillId="0" borderId="11" xfId="0" applyFont="1" applyFill="1" applyBorder="1" applyAlignment="1">
      <alignment horizontal="center"/>
    </xf>
    <xf numFmtId="164" fontId="16" fillId="0" borderId="9" xfId="3" applyNumberFormat="1" applyFont="1" applyFill="1" applyBorder="1" applyAlignment="1">
      <alignment horizontal="center"/>
    </xf>
    <xf numFmtId="164" fontId="16" fillId="0" borderId="21" xfId="3" applyNumberFormat="1" applyFont="1" applyFill="1" applyBorder="1" applyAlignment="1">
      <alignment horizontal="center"/>
    </xf>
    <xf numFmtId="0" fontId="16" fillId="0" borderId="13" xfId="0" applyFont="1" applyBorder="1" applyAlignment="1">
      <alignment horizontal="center" vertical="center"/>
    </xf>
    <xf numFmtId="0" fontId="16" fillId="0" borderId="11" xfId="0" applyFont="1" applyBorder="1" applyAlignment="1">
      <alignment horizontal="center"/>
    </xf>
    <xf numFmtId="0" fontId="16" fillId="0" borderId="12" xfId="0" applyFont="1" applyBorder="1" applyAlignment="1">
      <alignment horizontal="center"/>
    </xf>
    <xf numFmtId="164" fontId="16" fillId="0" borderId="2" xfId="0" applyNumberFormat="1" applyFont="1" applyBorder="1" applyAlignment="1">
      <alignment horizontal="center"/>
    </xf>
    <xf numFmtId="164" fontId="16" fillId="0" borderId="17" xfId="0" applyNumberFormat="1" applyFont="1" applyBorder="1" applyAlignment="1">
      <alignment horizontal="center"/>
    </xf>
    <xf numFmtId="0" fontId="16" fillId="0" borderId="16" xfId="0" applyFont="1" applyFill="1" applyBorder="1" applyAlignment="1">
      <alignment wrapText="1"/>
    </xf>
    <xf numFmtId="3" fontId="15" fillId="0" borderId="14" xfId="0" applyNumberFormat="1" applyFont="1" applyBorder="1"/>
    <xf numFmtId="0" fontId="16" fillId="0" borderId="10" xfId="0" applyFont="1" applyFill="1" applyBorder="1" applyAlignment="1">
      <alignment horizontal="center" wrapText="1"/>
    </xf>
    <xf numFmtId="3" fontId="16" fillId="0" borderId="10" xfId="0" applyNumberFormat="1" applyFont="1" applyFill="1" applyBorder="1" applyAlignment="1">
      <alignment horizontal="center" wrapText="1"/>
    </xf>
    <xf numFmtId="3" fontId="16" fillId="0" borderId="11" xfId="0" applyNumberFormat="1" applyFont="1" applyFill="1" applyBorder="1" applyAlignment="1">
      <alignment horizontal="center"/>
    </xf>
    <xf numFmtId="164" fontId="16" fillId="0" borderId="11" xfId="3" applyNumberFormat="1" applyFont="1" applyFill="1" applyBorder="1" applyAlignment="1">
      <alignment horizontal="center"/>
    </xf>
    <xf numFmtId="164" fontId="16" fillId="0" borderId="12" xfId="3" applyNumberFormat="1" applyFont="1" applyFill="1" applyBorder="1" applyAlignment="1">
      <alignment horizontal="center"/>
    </xf>
    <xf numFmtId="0" fontId="16" fillId="0" borderId="14" xfId="0" applyFont="1" applyBorder="1" applyAlignment="1">
      <alignment horizontal="center" vertical="center"/>
    </xf>
    <xf numFmtId="0" fontId="16" fillId="0" borderId="18" xfId="0" applyFont="1" applyFill="1" applyBorder="1" applyAlignment="1">
      <alignment wrapText="1"/>
    </xf>
    <xf numFmtId="0" fontId="16" fillId="0" borderId="19" xfId="0" applyFont="1" applyFill="1" applyBorder="1" applyAlignment="1">
      <alignment horizontal="center" wrapText="1"/>
    </xf>
    <xf numFmtId="3" fontId="16" fillId="0" borderId="19" xfId="0" applyNumberFormat="1" applyFont="1" applyFill="1" applyBorder="1" applyAlignment="1">
      <alignment horizontal="center" wrapText="1"/>
    </xf>
    <xf numFmtId="0" fontId="16" fillId="0" borderId="11" xfId="0" applyFont="1" applyFill="1" applyBorder="1" applyAlignment="1">
      <alignment wrapText="1"/>
    </xf>
    <xf numFmtId="3" fontId="15" fillId="0" borderId="11" xfId="0" applyNumberFormat="1" applyFont="1" applyBorder="1"/>
    <xf numFmtId="0" fontId="16" fillId="0" borderId="11" xfId="0" applyFont="1" applyFill="1" applyBorder="1" applyAlignment="1">
      <alignment horizontal="center" wrapText="1"/>
    </xf>
    <xf numFmtId="3" fontId="16" fillId="0" borderId="11" xfId="0" applyNumberFormat="1" applyFont="1" applyFill="1" applyBorder="1" applyAlignment="1">
      <alignment horizontal="center" wrapText="1"/>
    </xf>
    <xf numFmtId="164" fontId="16" fillId="0" borderId="20" xfId="0" applyNumberFormat="1" applyFont="1" applyBorder="1" applyAlignment="1">
      <alignment horizontal="center"/>
    </xf>
    <xf numFmtId="168" fontId="16" fillId="0" borderId="9" xfId="6" applyNumberFormat="1" applyFont="1" applyFill="1" applyBorder="1" applyAlignment="1">
      <alignment horizontal="center"/>
    </xf>
    <xf numFmtId="168" fontId="16" fillId="0" borderId="11" xfId="6" applyNumberFormat="1" applyFont="1" applyFill="1" applyBorder="1" applyAlignment="1">
      <alignment horizontal="center"/>
    </xf>
    <xf numFmtId="168" fontId="16" fillId="0" borderId="23" xfId="6" applyNumberFormat="1" applyFont="1" applyFill="1" applyBorder="1" applyAlignment="1">
      <alignment horizontal="center"/>
    </xf>
    <xf numFmtId="168" fontId="16" fillId="0" borderId="2" xfId="6" applyNumberFormat="1" applyFont="1" applyBorder="1" applyAlignment="1">
      <alignment horizontal="center"/>
    </xf>
    <xf numFmtId="168" fontId="16" fillId="0" borderId="11" xfId="6" applyNumberFormat="1" applyFont="1" applyBorder="1" applyAlignment="1">
      <alignment horizontal="center"/>
    </xf>
  </cellXfs>
  <cellStyles count="7">
    <cellStyle name="Comma" xfId="6" builtinId="3"/>
    <cellStyle name="Hyperlink" xfId="5" builtinId="8"/>
    <cellStyle name="Normal" xfId="0" builtinId="0"/>
    <cellStyle name="Normal 2" xfId="1"/>
    <cellStyle name="Normal_Sheet1" xfId="2"/>
    <cellStyle name="Percent" xfId="3"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electoralcommission.org.uk/__data/assets/excel_doc/0009/47295/General-election-2005---postal-voting,-proxies-and-spoilts.xl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electoralcommission.org.uk/__data/assets/excel_doc/0003/105726/GE2010-results-flatfile-website.xl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33"/>
  <sheetViews>
    <sheetView zoomScaleNormal="100" workbookViewId="0">
      <pane xSplit="1" ySplit="1" topLeftCell="B638" activePane="bottomRight" state="frozen"/>
      <selection pane="topRight" activeCell="B1" sqref="B1"/>
      <selection pane="bottomLeft" activeCell="A2" sqref="A2"/>
      <selection pane="bottomRight"/>
    </sheetView>
  </sheetViews>
  <sheetFormatPr defaultRowHeight="15" x14ac:dyDescent="0.2"/>
  <cols>
    <col min="1" max="1" width="44.42578125" style="2" bestFit="1" customWidth="1"/>
    <col min="2" max="2" width="26" style="2" bestFit="1" customWidth="1"/>
    <col min="3" max="3" width="15.5703125" style="3" bestFit="1" customWidth="1"/>
    <col min="4" max="4" width="17.140625" style="3" bestFit="1" customWidth="1"/>
    <col min="5" max="5" width="15.5703125" style="3" customWidth="1"/>
    <col min="6" max="6" width="10" style="3" bestFit="1" customWidth="1"/>
    <col min="7" max="7" width="16.5703125" style="3" bestFit="1" customWidth="1"/>
    <col min="8" max="8" width="16.28515625" style="3" bestFit="1" customWidth="1"/>
    <col min="9" max="9" width="18" style="3" customWidth="1"/>
    <col min="10" max="10" width="13.28515625" style="3" customWidth="1"/>
    <col min="11" max="11" width="13.140625" style="3" bestFit="1" customWidth="1"/>
    <col min="12" max="13" width="18" style="3" customWidth="1"/>
    <col min="14" max="14" width="17.5703125" style="3" bestFit="1" customWidth="1"/>
    <col min="15" max="15" width="18" style="3" customWidth="1"/>
    <col min="16" max="16" width="21" style="3" customWidth="1"/>
    <col min="17" max="17" width="21.5703125" style="3" customWidth="1"/>
    <col min="18" max="18" width="23.5703125" style="3" customWidth="1"/>
    <col min="19" max="19" width="18" style="3" customWidth="1"/>
    <col min="20" max="20" width="18.85546875" style="3" customWidth="1"/>
    <col min="21" max="21" width="14.28515625" style="3" customWidth="1"/>
    <col min="22" max="22" width="3" style="2" customWidth="1"/>
    <col min="23" max="23" width="26" style="3" bestFit="1" customWidth="1"/>
    <col min="24" max="24" width="26" style="7" bestFit="1" customWidth="1"/>
    <col min="25" max="26" width="30.42578125" style="7" bestFit="1" customWidth="1"/>
    <col min="27" max="27" width="22.42578125" style="7" bestFit="1" customWidth="1"/>
    <col min="28" max="28" width="26.42578125" style="7" bestFit="1" customWidth="1"/>
    <col min="29" max="29" width="26.42578125" style="21" bestFit="1" customWidth="1"/>
    <col min="30" max="30" width="9.140625" style="2"/>
    <col min="31" max="31" width="19.5703125" style="2" bestFit="1" customWidth="1"/>
    <col min="32" max="32" width="5" style="2" customWidth="1"/>
    <col min="33" max="16384" width="9.140625" style="2"/>
  </cols>
  <sheetData>
    <row r="1" spans="1:31" s="23" customFormat="1" ht="98.25" customHeight="1" x14ac:dyDescent="0.2">
      <c r="A1" s="26" t="s">
        <v>783</v>
      </c>
      <c r="B1" s="27" t="s">
        <v>784</v>
      </c>
      <c r="C1" s="28" t="s">
        <v>789</v>
      </c>
      <c r="D1" s="29" t="s">
        <v>2</v>
      </c>
      <c r="E1" s="30" t="s">
        <v>791</v>
      </c>
      <c r="F1" s="30" t="s">
        <v>680</v>
      </c>
      <c r="G1" s="31" t="s">
        <v>801</v>
      </c>
      <c r="H1" s="31" t="s">
        <v>675</v>
      </c>
      <c r="I1" s="31" t="s">
        <v>782</v>
      </c>
      <c r="J1" s="30" t="s">
        <v>794</v>
      </c>
      <c r="K1" s="31" t="s">
        <v>677</v>
      </c>
      <c r="L1" s="30" t="s">
        <v>793</v>
      </c>
      <c r="M1" s="30" t="s">
        <v>678</v>
      </c>
      <c r="N1" s="32" t="s">
        <v>679</v>
      </c>
      <c r="O1" s="32" t="s">
        <v>781</v>
      </c>
      <c r="P1" s="33" t="s">
        <v>788</v>
      </c>
      <c r="Q1" s="32" t="s">
        <v>807</v>
      </c>
      <c r="R1" s="33" t="s">
        <v>787</v>
      </c>
      <c r="S1" s="34" t="s">
        <v>808</v>
      </c>
      <c r="T1" s="35" t="s">
        <v>785</v>
      </c>
      <c r="U1" s="35" t="s">
        <v>786</v>
      </c>
      <c r="W1" s="16" t="s">
        <v>803</v>
      </c>
      <c r="X1" s="8" t="s">
        <v>804</v>
      </c>
      <c r="Y1" s="8" t="s">
        <v>805</v>
      </c>
      <c r="Z1" s="8" t="s">
        <v>806</v>
      </c>
      <c r="AA1" s="8" t="s">
        <v>802</v>
      </c>
      <c r="AB1" s="8" t="s">
        <v>816</v>
      </c>
      <c r="AC1" s="24" t="s">
        <v>815</v>
      </c>
    </row>
    <row r="2" spans="1:31" s="4" customFormat="1" ht="15.75" x14ac:dyDescent="0.25">
      <c r="A2" s="36" t="s">
        <v>14</v>
      </c>
      <c r="B2" s="37" t="s">
        <v>672</v>
      </c>
      <c r="C2" s="38">
        <v>2005</v>
      </c>
      <c r="D2" s="61">
        <v>50685</v>
      </c>
      <c r="E2" s="61">
        <v>30104</v>
      </c>
      <c r="F2" s="40">
        <f t="shared" ref="F2:F65" si="0">E2/D2</f>
        <v>0.5939429811581336</v>
      </c>
      <c r="G2" s="41" t="s">
        <v>7</v>
      </c>
      <c r="H2" s="42">
        <v>18077</v>
      </c>
      <c r="I2" s="43">
        <f t="shared" ref="I2:I65" si="1">H2-K2</f>
        <v>4140</v>
      </c>
      <c r="J2" s="44" t="s">
        <v>8</v>
      </c>
      <c r="K2" s="63">
        <v>13937</v>
      </c>
      <c r="L2" s="45">
        <f t="shared" ref="L2:L65" si="2">K2/E2</f>
        <v>0.46296173266011159</v>
      </c>
      <c r="M2" s="45">
        <f t="shared" ref="M2:M65" si="3">K2/D2</f>
        <v>0.27497287165828155</v>
      </c>
      <c r="N2" s="46">
        <f t="shared" ref="N2:N65" si="4">(H2-I2)/2</f>
        <v>6968.5</v>
      </c>
      <c r="O2" s="46">
        <f t="shared" ref="O2:O65" si="5">IF(G2="Lab",N2,"")</f>
        <v>6968.5</v>
      </c>
      <c r="P2" s="44">
        <f t="shared" ref="P2:P65" si="6">ROUNDUP((D2/10)/2, 0)</f>
        <v>2535</v>
      </c>
      <c r="Q2" s="44" t="str">
        <f t="shared" ref="Q2:Q65" si="7">IF(P2&gt;K2,"YES","")</f>
        <v/>
      </c>
      <c r="R2" s="44">
        <f t="shared" ref="R2:R65" si="8">ROUNDUP(D2/100,0)</f>
        <v>507</v>
      </c>
      <c r="S2" s="39" t="str">
        <f t="shared" ref="S2:S65" si="9">IF(R2&gt;K2,"YES","")</f>
        <v/>
      </c>
      <c r="T2" s="45">
        <f t="shared" ref="T2:T65" si="10">K2/D2</f>
        <v>0.27497287165828155</v>
      </c>
      <c r="U2" s="45">
        <f t="shared" ref="U2:U65" si="11">T2+F2</f>
        <v>0.86891585281641515</v>
      </c>
      <c r="W2" s="21" t="str">
        <f t="shared" ref="W2:W65" si="12">IF(Q2="yes", J2,G2)</f>
        <v>Lab</v>
      </c>
      <c r="X2" s="7" t="str">
        <f t="shared" ref="X2:X65" si="13">IF(S2="yes", J2,G2)</f>
        <v>Lab</v>
      </c>
      <c r="Y2" s="7" t="str">
        <f t="shared" ref="Y2:Y65" si="14">IF(U2&lt;74%, J2,G2)</f>
        <v>Lab</v>
      </c>
      <c r="Z2" s="7" t="str">
        <f t="shared" ref="Z2:Z65" si="15">IF(U2&lt;84.5%, J2,G2)</f>
        <v>Lab</v>
      </c>
      <c r="AA2" s="7" t="s">
        <v>7</v>
      </c>
      <c r="AB2" s="7" t="s">
        <v>7</v>
      </c>
      <c r="AC2" s="7" t="s">
        <v>7</v>
      </c>
      <c r="AD2"/>
      <c r="AE2"/>
    </row>
    <row r="3" spans="1:31" s="4" customFormat="1" ht="15.75" x14ac:dyDescent="0.25">
      <c r="A3" s="47" t="s">
        <v>16</v>
      </c>
      <c r="B3" s="48" t="s">
        <v>661</v>
      </c>
      <c r="C3" s="38">
        <v>2005</v>
      </c>
      <c r="D3" s="61">
        <v>65714</v>
      </c>
      <c r="E3" s="61">
        <v>36634</v>
      </c>
      <c r="F3" s="40">
        <f t="shared" si="0"/>
        <v>0.55747633685363851</v>
      </c>
      <c r="G3" s="49" t="s">
        <v>7</v>
      </c>
      <c r="H3" s="50">
        <v>15557</v>
      </c>
      <c r="I3" s="51">
        <f t="shared" si="1"/>
        <v>8762</v>
      </c>
      <c r="J3" s="44" t="s">
        <v>8</v>
      </c>
      <c r="K3" s="64">
        <v>6795</v>
      </c>
      <c r="L3" s="45">
        <f t="shared" si="2"/>
        <v>0.18548343069279905</v>
      </c>
      <c r="M3" s="45">
        <f t="shared" si="3"/>
        <v>0.10340262348966735</v>
      </c>
      <c r="N3" s="44">
        <f t="shared" si="4"/>
        <v>3397.5</v>
      </c>
      <c r="O3" s="44">
        <f t="shared" si="5"/>
        <v>3397.5</v>
      </c>
      <c r="P3" s="44">
        <f t="shared" si="6"/>
        <v>3286</v>
      </c>
      <c r="Q3" s="44" t="str">
        <f t="shared" si="7"/>
        <v/>
      </c>
      <c r="R3" s="44">
        <f t="shared" si="8"/>
        <v>658</v>
      </c>
      <c r="S3" s="39" t="str">
        <f t="shared" si="9"/>
        <v/>
      </c>
      <c r="T3" s="45">
        <f t="shared" si="10"/>
        <v>0.10340262348966735</v>
      </c>
      <c r="U3" s="45">
        <f t="shared" si="11"/>
        <v>0.66087896034330584</v>
      </c>
      <c r="W3" s="21" t="str">
        <f t="shared" si="12"/>
        <v>Lab</v>
      </c>
      <c r="X3" s="7" t="str">
        <f t="shared" si="13"/>
        <v>Lab</v>
      </c>
      <c r="Y3" s="7" t="str">
        <f t="shared" si="14"/>
        <v>LD</v>
      </c>
      <c r="Z3" s="7" t="str">
        <f t="shared" si="15"/>
        <v>LD</v>
      </c>
      <c r="AA3" s="7" t="s">
        <v>7</v>
      </c>
      <c r="AB3" s="7" t="s">
        <v>7</v>
      </c>
      <c r="AC3" s="7" t="s">
        <v>7</v>
      </c>
      <c r="AD3"/>
      <c r="AE3"/>
    </row>
    <row r="4" spans="1:31" s="4" customFormat="1" ht="15.75" x14ac:dyDescent="0.25">
      <c r="A4" s="47" t="s">
        <v>17</v>
      </c>
      <c r="B4" s="48" t="s">
        <v>661</v>
      </c>
      <c r="C4" s="38">
        <v>2005</v>
      </c>
      <c r="D4" s="61">
        <v>67012</v>
      </c>
      <c r="E4" s="61">
        <v>41621</v>
      </c>
      <c r="F4" s="40">
        <f t="shared" si="0"/>
        <v>0.62109771384229695</v>
      </c>
      <c r="G4" s="49" t="s">
        <v>7</v>
      </c>
      <c r="H4" s="50">
        <v>15272</v>
      </c>
      <c r="I4" s="51">
        <f t="shared" si="1"/>
        <v>13924</v>
      </c>
      <c r="J4" s="44" t="s">
        <v>8</v>
      </c>
      <c r="K4" s="64">
        <v>1348</v>
      </c>
      <c r="L4" s="45">
        <f t="shared" si="2"/>
        <v>3.2387496696379234E-2</v>
      </c>
      <c r="M4" s="45">
        <f t="shared" si="3"/>
        <v>2.0115800155196085E-2</v>
      </c>
      <c r="N4" s="44">
        <f t="shared" si="4"/>
        <v>674</v>
      </c>
      <c r="O4" s="44">
        <f t="shared" si="5"/>
        <v>674</v>
      </c>
      <c r="P4" s="44">
        <f t="shared" si="6"/>
        <v>3351</v>
      </c>
      <c r="Q4" s="44" t="str">
        <f t="shared" si="7"/>
        <v>YES</v>
      </c>
      <c r="R4" s="44">
        <f t="shared" si="8"/>
        <v>671</v>
      </c>
      <c r="S4" s="39" t="str">
        <f t="shared" si="9"/>
        <v/>
      </c>
      <c r="T4" s="45">
        <f t="shared" si="10"/>
        <v>2.0115800155196085E-2</v>
      </c>
      <c r="U4" s="45">
        <f t="shared" si="11"/>
        <v>0.64121351399749305</v>
      </c>
      <c r="W4" s="21" t="str">
        <f t="shared" si="12"/>
        <v>LD</v>
      </c>
      <c r="X4" s="7" t="str">
        <f t="shared" si="13"/>
        <v>Lab</v>
      </c>
      <c r="Y4" s="7" t="str">
        <f t="shared" si="14"/>
        <v>LD</v>
      </c>
      <c r="Z4" s="7" t="str">
        <f t="shared" si="15"/>
        <v>LD</v>
      </c>
      <c r="AA4" s="7" t="s">
        <v>8</v>
      </c>
      <c r="AB4" s="10" t="s">
        <v>8</v>
      </c>
      <c r="AC4" s="10" t="s">
        <v>8</v>
      </c>
      <c r="AD4"/>
      <c r="AE4"/>
    </row>
    <row r="5" spans="1:31" s="4" customFormat="1" ht="15.75" x14ac:dyDescent="0.25">
      <c r="A5" s="47" t="s">
        <v>18</v>
      </c>
      <c r="B5" s="48" t="s">
        <v>661</v>
      </c>
      <c r="C5" s="38">
        <v>2005</v>
      </c>
      <c r="D5" s="61">
        <v>65548</v>
      </c>
      <c r="E5" s="61">
        <v>41648</v>
      </c>
      <c r="F5" s="40">
        <f t="shared" si="0"/>
        <v>0.63538170501006896</v>
      </c>
      <c r="G5" s="49" t="s">
        <v>8</v>
      </c>
      <c r="H5" s="50">
        <v>19285</v>
      </c>
      <c r="I5" s="51">
        <f t="shared" si="1"/>
        <v>11814</v>
      </c>
      <c r="J5" s="44" t="s">
        <v>4</v>
      </c>
      <c r="K5" s="64">
        <v>7471</v>
      </c>
      <c r="L5" s="45">
        <f t="shared" si="2"/>
        <v>0.17938436419515943</v>
      </c>
      <c r="M5" s="45">
        <f t="shared" si="3"/>
        <v>0.11397754317446757</v>
      </c>
      <c r="N5" s="44">
        <f t="shared" si="4"/>
        <v>3735.5</v>
      </c>
      <c r="O5" s="44" t="str">
        <f t="shared" si="5"/>
        <v/>
      </c>
      <c r="P5" s="44">
        <f t="shared" si="6"/>
        <v>3278</v>
      </c>
      <c r="Q5" s="44" t="str">
        <f t="shared" si="7"/>
        <v/>
      </c>
      <c r="R5" s="44">
        <f t="shared" si="8"/>
        <v>656</v>
      </c>
      <c r="S5" s="39" t="str">
        <f t="shared" si="9"/>
        <v/>
      </c>
      <c r="T5" s="45">
        <f t="shared" si="10"/>
        <v>0.11397754317446757</v>
      </c>
      <c r="U5" s="45">
        <f t="shared" si="11"/>
        <v>0.74935924818453659</v>
      </c>
      <c r="W5" s="21" t="str">
        <f t="shared" si="12"/>
        <v>LD</v>
      </c>
      <c r="X5" s="7" t="str">
        <f t="shared" si="13"/>
        <v>LD</v>
      </c>
      <c r="Y5" s="7" t="str">
        <f t="shared" si="14"/>
        <v>LD</v>
      </c>
      <c r="Z5" s="7" t="str">
        <f t="shared" si="15"/>
        <v>Con</v>
      </c>
      <c r="AA5" s="7" t="s">
        <v>8</v>
      </c>
      <c r="AB5" s="6" t="s">
        <v>8</v>
      </c>
      <c r="AC5" s="6" t="s">
        <v>8</v>
      </c>
      <c r="AD5"/>
      <c r="AE5"/>
    </row>
    <row r="6" spans="1:31" s="4" customFormat="1" ht="15.75" x14ac:dyDescent="0.25">
      <c r="A6" s="47" t="s">
        <v>19</v>
      </c>
      <c r="B6" s="48" t="s">
        <v>661</v>
      </c>
      <c r="C6" s="38">
        <v>2005</v>
      </c>
      <c r="D6" s="61">
        <v>60618</v>
      </c>
      <c r="E6" s="61">
        <v>33158</v>
      </c>
      <c r="F6" s="40">
        <f t="shared" si="0"/>
        <v>0.5469992411494935</v>
      </c>
      <c r="G6" s="49" t="s">
        <v>7</v>
      </c>
      <c r="H6" s="50">
        <v>19568</v>
      </c>
      <c r="I6" s="51">
        <f t="shared" si="1"/>
        <v>5484</v>
      </c>
      <c r="J6" s="44" t="s">
        <v>12</v>
      </c>
      <c r="K6" s="64">
        <v>14084</v>
      </c>
      <c r="L6" s="45">
        <f t="shared" si="2"/>
        <v>0.42475420712950118</v>
      </c>
      <c r="M6" s="45">
        <f t="shared" si="3"/>
        <v>0.23234022897489195</v>
      </c>
      <c r="N6" s="44">
        <f t="shared" si="4"/>
        <v>7042</v>
      </c>
      <c r="O6" s="44">
        <f t="shared" si="5"/>
        <v>7042</v>
      </c>
      <c r="P6" s="44">
        <f t="shared" si="6"/>
        <v>3031</v>
      </c>
      <c r="Q6" s="44" t="str">
        <f t="shared" si="7"/>
        <v/>
      </c>
      <c r="R6" s="44">
        <f t="shared" si="8"/>
        <v>607</v>
      </c>
      <c r="S6" s="39" t="str">
        <f t="shared" si="9"/>
        <v/>
      </c>
      <c r="T6" s="45">
        <f t="shared" si="10"/>
        <v>0.23234022897489195</v>
      </c>
      <c r="U6" s="45">
        <f t="shared" si="11"/>
        <v>0.77933947012438543</v>
      </c>
      <c r="W6" s="21" t="str">
        <f t="shared" si="12"/>
        <v>Lab</v>
      </c>
      <c r="X6" s="7" t="str">
        <f t="shared" si="13"/>
        <v>Lab</v>
      </c>
      <c r="Y6" s="7" t="str">
        <f t="shared" si="14"/>
        <v>Lab</v>
      </c>
      <c r="Z6" s="7" t="str">
        <f t="shared" si="15"/>
        <v>SNP</v>
      </c>
      <c r="AA6" s="7" t="s">
        <v>7</v>
      </c>
      <c r="AB6" s="7" t="s">
        <v>7</v>
      </c>
      <c r="AC6" s="7" t="s">
        <v>7</v>
      </c>
      <c r="AD6"/>
      <c r="AE6"/>
    </row>
    <row r="7" spans="1:31" s="4" customFormat="1" ht="15.75" x14ac:dyDescent="0.25">
      <c r="A7" s="47" t="s">
        <v>20</v>
      </c>
      <c r="B7" s="48" t="s">
        <v>662</v>
      </c>
      <c r="C7" s="38">
        <v>2005</v>
      </c>
      <c r="D7" s="61">
        <v>78803</v>
      </c>
      <c r="E7" s="61">
        <v>48141</v>
      </c>
      <c r="F7" s="40">
        <f t="shared" si="0"/>
        <v>0.61090313820539832</v>
      </c>
      <c r="G7" s="49" t="s">
        <v>4</v>
      </c>
      <c r="H7" s="50">
        <v>20572</v>
      </c>
      <c r="I7" s="51">
        <f t="shared" si="1"/>
        <v>15238</v>
      </c>
      <c r="J7" s="44" t="s">
        <v>8</v>
      </c>
      <c r="K7" s="64">
        <v>5334</v>
      </c>
      <c r="L7" s="45">
        <f t="shared" si="2"/>
        <v>0.11079952639122577</v>
      </c>
      <c r="M7" s="45">
        <f t="shared" si="3"/>
        <v>6.7687778384071667E-2</v>
      </c>
      <c r="N7" s="44">
        <f t="shared" si="4"/>
        <v>2667</v>
      </c>
      <c r="O7" s="44" t="str">
        <f t="shared" si="5"/>
        <v/>
      </c>
      <c r="P7" s="44">
        <f t="shared" si="6"/>
        <v>3941</v>
      </c>
      <c r="Q7" s="44" t="str">
        <f t="shared" si="7"/>
        <v/>
      </c>
      <c r="R7" s="44">
        <f t="shared" si="8"/>
        <v>789</v>
      </c>
      <c r="S7" s="39" t="str">
        <f t="shared" si="9"/>
        <v/>
      </c>
      <c r="T7" s="45">
        <f t="shared" si="10"/>
        <v>6.7687778384071667E-2</v>
      </c>
      <c r="U7" s="45">
        <f t="shared" si="11"/>
        <v>0.67859091658947002</v>
      </c>
      <c r="W7" s="21" t="str">
        <f t="shared" si="12"/>
        <v>Con</v>
      </c>
      <c r="X7" s="7" t="str">
        <f t="shared" si="13"/>
        <v>Con</v>
      </c>
      <c r="Y7" s="7" t="str">
        <f t="shared" si="14"/>
        <v>LD</v>
      </c>
      <c r="Z7" s="7" t="str">
        <f t="shared" si="15"/>
        <v>LD</v>
      </c>
      <c r="AA7" s="7" t="s">
        <v>4</v>
      </c>
      <c r="AB7" s="7" t="s">
        <v>4</v>
      </c>
      <c r="AC7" s="10" t="s">
        <v>4</v>
      </c>
      <c r="AD7"/>
      <c r="AE7"/>
    </row>
    <row r="8" spans="1:31" s="4" customFormat="1" ht="15.75" x14ac:dyDescent="0.25">
      <c r="A8" s="47" t="s">
        <v>725</v>
      </c>
      <c r="B8" s="48" t="s">
        <v>663</v>
      </c>
      <c r="C8" s="38">
        <v>2005</v>
      </c>
      <c r="D8" s="61">
        <v>61289</v>
      </c>
      <c r="E8" s="61">
        <v>39556</v>
      </c>
      <c r="F8" s="40">
        <f t="shared" si="0"/>
        <v>0.64540129550163983</v>
      </c>
      <c r="G8" s="49" t="s">
        <v>4</v>
      </c>
      <c r="H8" s="50">
        <v>18744</v>
      </c>
      <c r="I8" s="51">
        <f t="shared" si="1"/>
        <v>13237</v>
      </c>
      <c r="J8" s="44" t="s">
        <v>7</v>
      </c>
      <c r="K8" s="64">
        <v>5507</v>
      </c>
      <c r="L8" s="45">
        <f t="shared" si="2"/>
        <v>0.13922034583881079</v>
      </c>
      <c r="M8" s="45">
        <f t="shared" si="3"/>
        <v>8.9852991564554813E-2</v>
      </c>
      <c r="N8" s="44">
        <f t="shared" si="4"/>
        <v>2753.5</v>
      </c>
      <c r="O8" s="44" t="str">
        <f t="shared" si="5"/>
        <v/>
      </c>
      <c r="P8" s="44">
        <f t="shared" si="6"/>
        <v>3065</v>
      </c>
      <c r="Q8" s="44" t="str">
        <f t="shared" si="7"/>
        <v/>
      </c>
      <c r="R8" s="44">
        <f t="shared" si="8"/>
        <v>613</v>
      </c>
      <c r="S8" s="39" t="str">
        <f t="shared" si="9"/>
        <v/>
      </c>
      <c r="T8" s="45">
        <f t="shared" si="10"/>
        <v>8.9852991564554813E-2</v>
      </c>
      <c r="U8" s="45">
        <f t="shared" si="11"/>
        <v>0.73525428706619467</v>
      </c>
      <c r="W8" s="21" t="str">
        <f t="shared" si="12"/>
        <v>Con</v>
      </c>
      <c r="X8" s="7" t="str">
        <f t="shared" si="13"/>
        <v>Con</v>
      </c>
      <c r="Y8" s="7" t="str">
        <f t="shared" si="14"/>
        <v>Lab</v>
      </c>
      <c r="Z8" s="7" t="str">
        <f t="shared" si="15"/>
        <v>Lab</v>
      </c>
      <c r="AA8" s="7" t="s">
        <v>4</v>
      </c>
      <c r="AB8" s="7" t="s">
        <v>4</v>
      </c>
      <c r="AC8" s="10" t="s">
        <v>4</v>
      </c>
      <c r="AD8"/>
      <c r="AE8"/>
    </row>
    <row r="9" spans="1:31" s="4" customFormat="1" ht="15.75" x14ac:dyDescent="0.25">
      <c r="A9" s="47" t="s">
        <v>22</v>
      </c>
      <c r="B9" s="48" t="s">
        <v>664</v>
      </c>
      <c r="C9" s="38">
        <v>2005</v>
      </c>
      <c r="D9" s="61">
        <v>66337</v>
      </c>
      <c r="E9" s="61">
        <v>44310</v>
      </c>
      <c r="F9" s="40">
        <f t="shared" si="0"/>
        <v>0.66795302772208576</v>
      </c>
      <c r="G9" s="49" t="s">
        <v>4</v>
      </c>
      <c r="H9" s="50">
        <v>20569</v>
      </c>
      <c r="I9" s="51">
        <f t="shared" si="1"/>
        <v>13410</v>
      </c>
      <c r="J9" s="44" t="s">
        <v>7</v>
      </c>
      <c r="K9" s="64">
        <v>7159</v>
      </c>
      <c r="L9" s="45">
        <f t="shared" si="2"/>
        <v>0.1615662378695554</v>
      </c>
      <c r="M9" s="45">
        <f t="shared" si="3"/>
        <v>0.10791865776263623</v>
      </c>
      <c r="N9" s="44">
        <f t="shared" si="4"/>
        <v>3579.5</v>
      </c>
      <c r="O9" s="44" t="str">
        <f t="shared" si="5"/>
        <v/>
      </c>
      <c r="P9" s="44">
        <f t="shared" si="6"/>
        <v>3317</v>
      </c>
      <c r="Q9" s="44" t="str">
        <f t="shared" si="7"/>
        <v/>
      </c>
      <c r="R9" s="44">
        <f t="shared" si="8"/>
        <v>664</v>
      </c>
      <c r="S9" s="39" t="str">
        <f t="shared" si="9"/>
        <v/>
      </c>
      <c r="T9" s="45">
        <f t="shared" si="10"/>
        <v>0.10791865776263623</v>
      </c>
      <c r="U9" s="45">
        <f t="shared" si="11"/>
        <v>0.77587168548472196</v>
      </c>
      <c r="W9" s="21" t="str">
        <f t="shared" si="12"/>
        <v>Con</v>
      </c>
      <c r="X9" s="7" t="str">
        <f t="shared" si="13"/>
        <v>Con</v>
      </c>
      <c r="Y9" s="7" t="str">
        <f t="shared" si="14"/>
        <v>Con</v>
      </c>
      <c r="Z9" s="7" t="str">
        <f t="shared" si="15"/>
        <v>Lab</v>
      </c>
      <c r="AA9" s="7" t="s">
        <v>4</v>
      </c>
      <c r="AB9" s="7" t="s">
        <v>4</v>
      </c>
      <c r="AC9" s="10" t="s">
        <v>4</v>
      </c>
      <c r="AD9"/>
      <c r="AE9"/>
    </row>
    <row r="10" spans="1:31" s="4" customFormat="1" ht="15.75" x14ac:dyDescent="0.25">
      <c r="A10" s="47" t="s">
        <v>23</v>
      </c>
      <c r="B10" s="48" t="s">
        <v>672</v>
      </c>
      <c r="C10" s="38">
        <v>2005</v>
      </c>
      <c r="D10" s="61">
        <v>59441</v>
      </c>
      <c r="E10" s="61">
        <v>35496</v>
      </c>
      <c r="F10" s="40">
        <f t="shared" si="0"/>
        <v>0.5971635739640988</v>
      </c>
      <c r="G10" s="49" t="s">
        <v>7</v>
      </c>
      <c r="H10" s="50">
        <v>17331</v>
      </c>
      <c r="I10" s="51">
        <f t="shared" si="1"/>
        <v>8953</v>
      </c>
      <c r="J10" s="44" t="s">
        <v>4</v>
      </c>
      <c r="K10" s="64">
        <v>8378</v>
      </c>
      <c r="L10" s="45">
        <f t="shared" si="2"/>
        <v>0.23602659454586433</v>
      </c>
      <c r="M10" s="45">
        <f t="shared" si="3"/>
        <v>0.14094648474958363</v>
      </c>
      <c r="N10" s="44">
        <f t="shared" si="4"/>
        <v>4189</v>
      </c>
      <c r="O10" s="44">
        <f t="shared" si="5"/>
        <v>4189</v>
      </c>
      <c r="P10" s="44">
        <f t="shared" si="6"/>
        <v>2973</v>
      </c>
      <c r="Q10" s="44" t="str">
        <f t="shared" si="7"/>
        <v/>
      </c>
      <c r="R10" s="44">
        <f t="shared" si="8"/>
        <v>595</v>
      </c>
      <c r="S10" s="39" t="str">
        <f t="shared" si="9"/>
        <v/>
      </c>
      <c r="T10" s="45">
        <f t="shared" si="10"/>
        <v>0.14094648474958363</v>
      </c>
      <c r="U10" s="45">
        <f t="shared" si="11"/>
        <v>0.7381100587136824</v>
      </c>
      <c r="W10" s="21" t="str">
        <f t="shared" si="12"/>
        <v>Lab</v>
      </c>
      <c r="X10" s="7" t="str">
        <f t="shared" si="13"/>
        <v>Lab</v>
      </c>
      <c r="Y10" s="7" t="str">
        <f t="shared" si="14"/>
        <v>Con</v>
      </c>
      <c r="Z10" s="7" t="str">
        <f t="shared" si="15"/>
        <v>Con</v>
      </c>
      <c r="AA10" s="7" t="s">
        <v>7</v>
      </c>
      <c r="AB10" s="7" t="s">
        <v>7</v>
      </c>
      <c r="AC10" s="7" t="s">
        <v>7</v>
      </c>
      <c r="AD10"/>
      <c r="AE10"/>
    </row>
    <row r="11" spans="1:31" s="4" customFormat="1" ht="15.75" x14ac:dyDescent="0.25">
      <c r="A11" s="47" t="s">
        <v>24</v>
      </c>
      <c r="B11" s="48" t="s">
        <v>665</v>
      </c>
      <c r="C11" s="38">
        <v>2005</v>
      </c>
      <c r="D11" s="61">
        <v>75269</v>
      </c>
      <c r="E11" s="61">
        <v>47391</v>
      </c>
      <c r="F11" s="40">
        <f t="shared" si="0"/>
        <v>0.62962175663287678</v>
      </c>
      <c r="G11" s="49" t="s">
        <v>7</v>
      </c>
      <c r="H11" s="50">
        <v>21593</v>
      </c>
      <c r="I11" s="51">
        <f t="shared" si="1"/>
        <v>16318</v>
      </c>
      <c r="J11" s="44" t="s">
        <v>4</v>
      </c>
      <c r="K11" s="64">
        <v>5275</v>
      </c>
      <c r="L11" s="45">
        <f t="shared" si="2"/>
        <v>0.11130805427190817</v>
      </c>
      <c r="M11" s="45">
        <f t="shared" si="3"/>
        <v>7.0081972658066399E-2</v>
      </c>
      <c r="N11" s="44">
        <f t="shared" si="4"/>
        <v>2637.5</v>
      </c>
      <c r="O11" s="44">
        <f t="shared" si="5"/>
        <v>2637.5</v>
      </c>
      <c r="P11" s="44">
        <f t="shared" si="6"/>
        <v>3764</v>
      </c>
      <c r="Q11" s="44" t="str">
        <f t="shared" si="7"/>
        <v/>
      </c>
      <c r="R11" s="44">
        <f t="shared" si="8"/>
        <v>753</v>
      </c>
      <c r="S11" s="39" t="str">
        <f t="shared" si="9"/>
        <v/>
      </c>
      <c r="T11" s="45">
        <f t="shared" si="10"/>
        <v>7.0081972658066399E-2</v>
      </c>
      <c r="U11" s="45">
        <f t="shared" si="11"/>
        <v>0.69970372929094315</v>
      </c>
      <c r="W11" s="21" t="str">
        <f t="shared" si="12"/>
        <v>Lab</v>
      </c>
      <c r="X11" s="7" t="str">
        <f t="shared" si="13"/>
        <v>Lab</v>
      </c>
      <c r="Y11" s="7" t="str">
        <f t="shared" si="14"/>
        <v>Con</v>
      </c>
      <c r="Z11" s="7" t="str">
        <f t="shared" si="15"/>
        <v>Con</v>
      </c>
      <c r="AA11" s="7" t="s">
        <v>7</v>
      </c>
      <c r="AB11" s="10" t="s">
        <v>4</v>
      </c>
      <c r="AC11" s="7" t="s">
        <v>7</v>
      </c>
      <c r="AD11"/>
      <c r="AE11"/>
    </row>
    <row r="12" spans="1:31" s="4" customFormat="1" ht="15.75" x14ac:dyDescent="0.25">
      <c r="A12" s="47" t="s">
        <v>25</v>
      </c>
      <c r="B12" s="48" t="s">
        <v>661</v>
      </c>
      <c r="C12" s="38">
        <v>2005</v>
      </c>
      <c r="D12" s="61">
        <v>63093</v>
      </c>
      <c r="E12" s="61">
        <v>38145</v>
      </c>
      <c r="F12" s="40">
        <f t="shared" si="0"/>
        <v>0.60458370976178022</v>
      </c>
      <c r="G12" s="49" t="s">
        <v>12</v>
      </c>
      <c r="H12" s="50">
        <v>12840</v>
      </c>
      <c r="I12" s="51">
        <f t="shared" si="1"/>
        <v>11239</v>
      </c>
      <c r="J12" s="44" t="s">
        <v>4</v>
      </c>
      <c r="K12" s="64">
        <v>1601</v>
      </c>
      <c r="L12" s="45">
        <f t="shared" si="2"/>
        <v>4.1971424826320616E-2</v>
      </c>
      <c r="M12" s="45">
        <f t="shared" si="3"/>
        <v>2.5375239725484604E-2</v>
      </c>
      <c r="N12" s="44">
        <f t="shared" si="4"/>
        <v>800.5</v>
      </c>
      <c r="O12" s="44" t="str">
        <f t="shared" si="5"/>
        <v/>
      </c>
      <c r="P12" s="44">
        <f t="shared" si="6"/>
        <v>3155</v>
      </c>
      <c r="Q12" s="44" t="str">
        <f t="shared" si="7"/>
        <v>YES</v>
      </c>
      <c r="R12" s="44">
        <f t="shared" si="8"/>
        <v>631</v>
      </c>
      <c r="S12" s="39" t="str">
        <f t="shared" si="9"/>
        <v/>
      </c>
      <c r="T12" s="45">
        <f t="shared" si="10"/>
        <v>2.5375239725484604E-2</v>
      </c>
      <c r="U12" s="45">
        <f t="shared" si="11"/>
        <v>0.62995894948726483</v>
      </c>
      <c r="W12" s="21" t="str">
        <f t="shared" si="12"/>
        <v>Con</v>
      </c>
      <c r="X12" s="7" t="str">
        <f t="shared" si="13"/>
        <v>SNP</v>
      </c>
      <c r="Y12" s="7" t="str">
        <f t="shared" si="14"/>
        <v>Con</v>
      </c>
      <c r="Z12" s="7" t="str">
        <f t="shared" si="15"/>
        <v>Con</v>
      </c>
      <c r="AA12" s="7" t="s">
        <v>4</v>
      </c>
      <c r="AB12" s="6" t="s">
        <v>12</v>
      </c>
      <c r="AC12" s="6" t="s">
        <v>12</v>
      </c>
      <c r="AD12"/>
      <c r="AE12"/>
    </row>
    <row r="13" spans="1:31" s="4" customFormat="1" ht="15.75" x14ac:dyDescent="0.25">
      <c r="A13" s="47" t="s">
        <v>26</v>
      </c>
      <c r="B13" s="48" t="s">
        <v>674</v>
      </c>
      <c r="C13" s="38">
        <v>2005</v>
      </c>
      <c r="D13" s="61">
        <v>57966</v>
      </c>
      <c r="E13" s="61">
        <v>31767</v>
      </c>
      <c r="F13" s="40">
        <f t="shared" si="0"/>
        <v>0.54802815443535868</v>
      </c>
      <c r="G13" s="49" t="s">
        <v>5</v>
      </c>
      <c r="H13" s="50">
        <v>15766</v>
      </c>
      <c r="I13" s="51">
        <f t="shared" si="1"/>
        <v>8462</v>
      </c>
      <c r="J13" s="44" t="s">
        <v>715</v>
      </c>
      <c r="K13" s="64">
        <v>7304</v>
      </c>
      <c r="L13" s="45">
        <f t="shared" si="2"/>
        <v>0.22992413510876067</v>
      </c>
      <c r="M13" s="45">
        <f t="shared" si="3"/>
        <v>0.12600489942380017</v>
      </c>
      <c r="N13" s="44">
        <f t="shared" si="4"/>
        <v>3652</v>
      </c>
      <c r="O13" s="44" t="str">
        <f t="shared" si="5"/>
        <v/>
      </c>
      <c r="P13" s="44">
        <f t="shared" si="6"/>
        <v>2899</v>
      </c>
      <c r="Q13" s="44" t="str">
        <f t="shared" si="7"/>
        <v/>
      </c>
      <c r="R13" s="44">
        <f t="shared" si="8"/>
        <v>580</v>
      </c>
      <c r="S13" s="39" t="str">
        <f t="shared" si="9"/>
        <v/>
      </c>
      <c r="T13" s="45">
        <f t="shared" si="10"/>
        <v>0.12600489942380017</v>
      </c>
      <c r="U13" s="45">
        <f t="shared" si="11"/>
        <v>0.67403305385915879</v>
      </c>
      <c r="W13" s="21" t="str">
        <f t="shared" si="12"/>
        <v>DUP</v>
      </c>
      <c r="X13" s="7" t="str">
        <f t="shared" si="13"/>
        <v>DUP</v>
      </c>
      <c r="Y13" s="7" t="str">
        <f t="shared" si="14"/>
        <v>UU</v>
      </c>
      <c r="Z13" s="7" t="str">
        <f t="shared" si="15"/>
        <v>UU</v>
      </c>
      <c r="AA13" s="7" t="s">
        <v>5</v>
      </c>
      <c r="AB13" s="7" t="s">
        <v>5</v>
      </c>
      <c r="AC13" s="7" t="s">
        <v>5</v>
      </c>
      <c r="AD13"/>
      <c r="AE13"/>
    </row>
    <row r="14" spans="1:31" s="4" customFormat="1" ht="15.75" x14ac:dyDescent="0.25">
      <c r="A14" s="47" t="s">
        <v>27</v>
      </c>
      <c r="B14" s="48" t="s">
        <v>674</v>
      </c>
      <c r="C14" s="38">
        <v>2005</v>
      </c>
      <c r="D14" s="61">
        <v>73938</v>
      </c>
      <c r="E14" s="61">
        <v>45926</v>
      </c>
      <c r="F14" s="40">
        <f t="shared" si="0"/>
        <v>0.62114203792366574</v>
      </c>
      <c r="G14" s="49" t="s">
        <v>5</v>
      </c>
      <c r="H14" s="50">
        <v>25156</v>
      </c>
      <c r="I14" s="51">
        <f t="shared" si="1"/>
        <v>7191</v>
      </c>
      <c r="J14" s="44" t="s">
        <v>11</v>
      </c>
      <c r="K14" s="64">
        <v>17965</v>
      </c>
      <c r="L14" s="45">
        <f t="shared" si="2"/>
        <v>0.39117275617297392</v>
      </c>
      <c r="M14" s="45">
        <f t="shared" si="3"/>
        <v>0.24297384294949823</v>
      </c>
      <c r="N14" s="44">
        <f t="shared" si="4"/>
        <v>8982.5</v>
      </c>
      <c r="O14" s="44" t="str">
        <f t="shared" si="5"/>
        <v/>
      </c>
      <c r="P14" s="44">
        <f t="shared" si="6"/>
        <v>3697</v>
      </c>
      <c r="Q14" s="44" t="str">
        <f t="shared" si="7"/>
        <v/>
      </c>
      <c r="R14" s="44">
        <f t="shared" si="8"/>
        <v>740</v>
      </c>
      <c r="S14" s="39" t="str">
        <f t="shared" si="9"/>
        <v/>
      </c>
      <c r="T14" s="45">
        <f t="shared" si="10"/>
        <v>0.24297384294949823</v>
      </c>
      <c r="U14" s="45">
        <f t="shared" si="11"/>
        <v>0.86411588087316393</v>
      </c>
      <c r="W14" s="21" t="str">
        <f t="shared" si="12"/>
        <v>DUP</v>
      </c>
      <c r="X14" s="7" t="str">
        <f t="shared" si="13"/>
        <v>DUP</v>
      </c>
      <c r="Y14" s="7" t="str">
        <f t="shared" si="14"/>
        <v>DUP</v>
      </c>
      <c r="Z14" s="7" t="str">
        <f t="shared" si="15"/>
        <v>DUP</v>
      </c>
      <c r="AA14" s="7" t="s">
        <v>5</v>
      </c>
      <c r="AB14" s="7" t="s">
        <v>5</v>
      </c>
      <c r="AC14" s="7" t="s">
        <v>5</v>
      </c>
      <c r="AD14"/>
      <c r="AE14"/>
    </row>
    <row r="15" spans="1:31" s="4" customFormat="1" ht="15.75" x14ac:dyDescent="0.25">
      <c r="A15" s="47" t="s">
        <v>28</v>
      </c>
      <c r="B15" s="48" t="s">
        <v>674</v>
      </c>
      <c r="C15" s="38">
        <v>2005</v>
      </c>
      <c r="D15" s="61">
        <v>66580</v>
      </c>
      <c r="E15" s="61">
        <v>37957</v>
      </c>
      <c r="F15" s="40">
        <f t="shared" si="0"/>
        <v>0.57009612496245121</v>
      </c>
      <c r="G15" s="49" t="s">
        <v>5</v>
      </c>
      <c r="H15" s="50">
        <v>14507</v>
      </c>
      <c r="I15" s="51">
        <f t="shared" si="1"/>
        <v>11059</v>
      </c>
      <c r="J15" s="44" t="s">
        <v>715</v>
      </c>
      <c r="K15" s="64">
        <v>3448</v>
      </c>
      <c r="L15" s="45">
        <f t="shared" si="2"/>
        <v>9.083963432304977E-2</v>
      </c>
      <c r="M15" s="45">
        <f t="shared" si="3"/>
        <v>5.1787323520576752E-2</v>
      </c>
      <c r="N15" s="44">
        <f t="shared" si="4"/>
        <v>1724</v>
      </c>
      <c r="O15" s="44" t="str">
        <f t="shared" si="5"/>
        <v/>
      </c>
      <c r="P15" s="44">
        <f t="shared" si="6"/>
        <v>3329</v>
      </c>
      <c r="Q15" s="44" t="str">
        <f t="shared" si="7"/>
        <v/>
      </c>
      <c r="R15" s="44">
        <f t="shared" si="8"/>
        <v>666</v>
      </c>
      <c r="S15" s="39" t="str">
        <f t="shared" si="9"/>
        <v/>
      </c>
      <c r="T15" s="45">
        <f t="shared" si="10"/>
        <v>5.1787323520576752E-2</v>
      </c>
      <c r="U15" s="45">
        <f t="shared" si="11"/>
        <v>0.62188344848302801</v>
      </c>
      <c r="W15" s="21" t="str">
        <f t="shared" si="12"/>
        <v>DUP</v>
      </c>
      <c r="X15" s="7" t="str">
        <f t="shared" si="13"/>
        <v>DUP</v>
      </c>
      <c r="Y15" s="7" t="str">
        <f t="shared" si="14"/>
        <v>UU</v>
      </c>
      <c r="Z15" s="7" t="str">
        <f t="shared" si="15"/>
        <v>UU</v>
      </c>
      <c r="AA15" s="7" t="s">
        <v>715</v>
      </c>
      <c r="AB15" s="7" t="s">
        <v>5</v>
      </c>
      <c r="AC15" s="7" t="s">
        <v>5</v>
      </c>
      <c r="AD15"/>
      <c r="AE15"/>
    </row>
    <row r="16" spans="1:31" s="4" customFormat="1" ht="15.75" x14ac:dyDescent="0.25">
      <c r="A16" s="47" t="s">
        <v>30</v>
      </c>
      <c r="B16" s="48" t="s">
        <v>661</v>
      </c>
      <c r="C16" s="38">
        <v>2005</v>
      </c>
      <c r="D16" s="61">
        <v>67271</v>
      </c>
      <c r="E16" s="61">
        <v>43229</v>
      </c>
      <c r="F16" s="40">
        <f t="shared" si="0"/>
        <v>0.64260974268258242</v>
      </c>
      <c r="G16" s="49" t="s">
        <v>8</v>
      </c>
      <c r="H16" s="50">
        <v>15786</v>
      </c>
      <c r="I16" s="51">
        <f t="shared" si="1"/>
        <v>10150</v>
      </c>
      <c r="J16" s="44" t="s">
        <v>4</v>
      </c>
      <c r="K16" s="64">
        <v>5636</v>
      </c>
      <c r="L16" s="45">
        <f t="shared" si="2"/>
        <v>0.13037544241134424</v>
      </c>
      <c r="M16" s="45">
        <f t="shared" si="3"/>
        <v>8.378052950008176E-2</v>
      </c>
      <c r="N16" s="44">
        <f t="shared" si="4"/>
        <v>2818</v>
      </c>
      <c r="O16" s="44" t="str">
        <f t="shared" si="5"/>
        <v/>
      </c>
      <c r="P16" s="44">
        <f t="shared" si="6"/>
        <v>3364</v>
      </c>
      <c r="Q16" s="44" t="str">
        <f t="shared" si="7"/>
        <v/>
      </c>
      <c r="R16" s="44">
        <f t="shared" si="8"/>
        <v>673</v>
      </c>
      <c r="S16" s="39" t="str">
        <f t="shared" si="9"/>
        <v/>
      </c>
      <c r="T16" s="45">
        <f t="shared" si="10"/>
        <v>8.378052950008176E-2</v>
      </c>
      <c r="U16" s="45">
        <f t="shared" si="11"/>
        <v>0.72639027218266417</v>
      </c>
      <c r="W16" s="21" t="str">
        <f t="shared" si="12"/>
        <v>LD</v>
      </c>
      <c r="X16" s="7" t="str">
        <f t="shared" si="13"/>
        <v>LD</v>
      </c>
      <c r="Y16" s="7" t="str">
        <f t="shared" si="14"/>
        <v>Con</v>
      </c>
      <c r="Z16" s="7" t="str">
        <f t="shared" si="15"/>
        <v>Con</v>
      </c>
      <c r="AA16" s="7" t="s">
        <v>8</v>
      </c>
      <c r="AB16" s="6" t="s">
        <v>8</v>
      </c>
      <c r="AC16" s="6" t="s">
        <v>8</v>
      </c>
      <c r="AD16"/>
      <c r="AE16"/>
    </row>
    <row r="17" spans="1:31" s="4" customFormat="1" ht="15.75" x14ac:dyDescent="0.25">
      <c r="A17" s="52" t="s">
        <v>31</v>
      </c>
      <c r="B17" s="48" t="s">
        <v>662</v>
      </c>
      <c r="C17" s="38">
        <v>2005</v>
      </c>
      <c r="D17" s="61">
        <v>72535</v>
      </c>
      <c r="E17" s="61">
        <v>49690</v>
      </c>
      <c r="F17" s="40">
        <f t="shared" si="0"/>
        <v>0.68504859722892397</v>
      </c>
      <c r="G17" s="49" t="s">
        <v>4</v>
      </c>
      <c r="H17" s="50">
        <v>24752</v>
      </c>
      <c r="I17" s="51">
        <f t="shared" si="1"/>
        <v>13443</v>
      </c>
      <c r="J17" s="44" t="s">
        <v>8</v>
      </c>
      <c r="K17" s="64">
        <v>11309</v>
      </c>
      <c r="L17" s="45">
        <f t="shared" si="2"/>
        <v>0.22759106460052325</v>
      </c>
      <c r="M17" s="45">
        <f t="shared" si="3"/>
        <v>0.15591093954642588</v>
      </c>
      <c r="N17" s="44">
        <f t="shared" si="4"/>
        <v>5654.5</v>
      </c>
      <c r="O17" s="44" t="str">
        <f t="shared" si="5"/>
        <v/>
      </c>
      <c r="P17" s="44">
        <f t="shared" si="6"/>
        <v>3627</v>
      </c>
      <c r="Q17" s="44" t="str">
        <f t="shared" si="7"/>
        <v/>
      </c>
      <c r="R17" s="44">
        <f t="shared" si="8"/>
        <v>726</v>
      </c>
      <c r="S17" s="39" t="str">
        <f t="shared" si="9"/>
        <v/>
      </c>
      <c r="T17" s="45">
        <f t="shared" si="10"/>
        <v>0.15591093954642588</v>
      </c>
      <c r="U17" s="45">
        <f t="shared" si="11"/>
        <v>0.84095953677534985</v>
      </c>
      <c r="W17" s="21" t="str">
        <f t="shared" si="12"/>
        <v>Con</v>
      </c>
      <c r="X17" s="7" t="str">
        <f t="shared" si="13"/>
        <v>Con</v>
      </c>
      <c r="Y17" s="7" t="str">
        <f t="shared" si="14"/>
        <v>Con</v>
      </c>
      <c r="Z17" s="7" t="str">
        <f t="shared" si="15"/>
        <v>LD</v>
      </c>
      <c r="AA17" s="7" t="s">
        <v>4</v>
      </c>
      <c r="AB17" s="7" t="s">
        <v>4</v>
      </c>
      <c r="AC17" s="7" t="s">
        <v>4</v>
      </c>
      <c r="AD17"/>
      <c r="AE17"/>
    </row>
    <row r="18" spans="1:31" s="4" customFormat="1" ht="15.75" x14ac:dyDescent="0.25">
      <c r="A18" s="47" t="s">
        <v>32</v>
      </c>
      <c r="B18" s="48" t="s">
        <v>665</v>
      </c>
      <c r="C18" s="38">
        <v>2005</v>
      </c>
      <c r="D18" s="61">
        <v>73321</v>
      </c>
      <c r="E18" s="61">
        <v>42051</v>
      </c>
      <c r="F18" s="40">
        <f t="shared" si="0"/>
        <v>0.57351918277164793</v>
      </c>
      <c r="G18" s="49" t="s">
        <v>7</v>
      </c>
      <c r="H18" s="50">
        <v>20433</v>
      </c>
      <c r="I18" s="51">
        <f t="shared" si="1"/>
        <v>10220</v>
      </c>
      <c r="J18" s="44" t="s">
        <v>4</v>
      </c>
      <c r="K18" s="64">
        <v>10213</v>
      </c>
      <c r="L18" s="45">
        <f t="shared" si="2"/>
        <v>0.24287175096906138</v>
      </c>
      <c r="M18" s="45">
        <f t="shared" si="3"/>
        <v>0.13929160813409527</v>
      </c>
      <c r="N18" s="44">
        <f t="shared" si="4"/>
        <v>5106.5</v>
      </c>
      <c r="O18" s="44">
        <f t="shared" si="5"/>
        <v>5106.5</v>
      </c>
      <c r="P18" s="44">
        <f t="shared" si="6"/>
        <v>3667</v>
      </c>
      <c r="Q18" s="44" t="str">
        <f t="shared" si="7"/>
        <v/>
      </c>
      <c r="R18" s="44">
        <f t="shared" si="8"/>
        <v>734</v>
      </c>
      <c r="S18" s="39" t="str">
        <f t="shared" si="9"/>
        <v/>
      </c>
      <c r="T18" s="45">
        <f t="shared" si="10"/>
        <v>0.13929160813409527</v>
      </c>
      <c r="U18" s="45">
        <f t="shared" si="11"/>
        <v>0.71281079090574317</v>
      </c>
      <c r="W18" s="21" t="str">
        <f t="shared" si="12"/>
        <v>Lab</v>
      </c>
      <c r="X18" s="7" t="str">
        <f t="shared" si="13"/>
        <v>Lab</v>
      </c>
      <c r="Y18" s="7" t="str">
        <f t="shared" si="14"/>
        <v>Con</v>
      </c>
      <c r="Z18" s="7" t="str">
        <f t="shared" si="15"/>
        <v>Con</v>
      </c>
      <c r="AA18" s="7" t="s">
        <v>7</v>
      </c>
      <c r="AB18" s="7" t="s">
        <v>7</v>
      </c>
      <c r="AC18" s="7" t="s">
        <v>7</v>
      </c>
    </row>
    <row r="19" spans="1:31" s="4" customFormat="1" ht="15.75" x14ac:dyDescent="0.25">
      <c r="A19" s="47" t="s">
        <v>33</v>
      </c>
      <c r="B19" s="48" t="s">
        <v>662</v>
      </c>
      <c r="C19" s="38">
        <v>2005</v>
      </c>
      <c r="D19" s="61">
        <v>78816</v>
      </c>
      <c r="E19" s="61">
        <v>51685</v>
      </c>
      <c r="F19" s="40">
        <f t="shared" si="0"/>
        <v>0.6557678643930166</v>
      </c>
      <c r="G19" s="49" t="s">
        <v>4</v>
      </c>
      <c r="H19" s="50">
        <v>26651</v>
      </c>
      <c r="I19" s="51">
        <f t="shared" si="1"/>
        <v>13353</v>
      </c>
      <c r="J19" s="44" t="s">
        <v>7</v>
      </c>
      <c r="K19" s="64">
        <v>13298</v>
      </c>
      <c r="L19" s="45">
        <f t="shared" si="2"/>
        <v>0.25728934894069844</v>
      </c>
      <c r="M19" s="45">
        <f t="shared" si="3"/>
        <v>0.16872208688591148</v>
      </c>
      <c r="N19" s="44">
        <f t="shared" si="4"/>
        <v>6649</v>
      </c>
      <c r="O19" s="44" t="str">
        <f t="shared" si="5"/>
        <v/>
      </c>
      <c r="P19" s="44">
        <f t="shared" si="6"/>
        <v>3941</v>
      </c>
      <c r="Q19" s="44" t="str">
        <f t="shared" si="7"/>
        <v/>
      </c>
      <c r="R19" s="44">
        <f t="shared" si="8"/>
        <v>789</v>
      </c>
      <c r="S19" s="39" t="str">
        <f t="shared" si="9"/>
        <v/>
      </c>
      <c r="T19" s="45">
        <f t="shared" si="10"/>
        <v>0.16872208688591148</v>
      </c>
      <c r="U19" s="45">
        <f t="shared" si="11"/>
        <v>0.8244899512789281</v>
      </c>
      <c r="W19" s="21" t="str">
        <f t="shared" si="12"/>
        <v>Con</v>
      </c>
      <c r="X19" s="7" t="str">
        <f t="shared" si="13"/>
        <v>Con</v>
      </c>
      <c r="Y19" s="7" t="str">
        <f t="shared" si="14"/>
        <v>Con</v>
      </c>
      <c r="Z19" s="7" t="str">
        <f t="shared" si="15"/>
        <v>Lab</v>
      </c>
      <c r="AA19" s="7" t="s">
        <v>4</v>
      </c>
      <c r="AB19" s="7" t="s">
        <v>4</v>
      </c>
      <c r="AC19" s="7" t="s">
        <v>4</v>
      </c>
    </row>
    <row r="20" spans="1:31" s="4" customFormat="1" ht="15.75" x14ac:dyDescent="0.25">
      <c r="A20" s="47" t="s">
        <v>735</v>
      </c>
      <c r="B20" s="48" t="s">
        <v>664</v>
      </c>
      <c r="C20" s="38">
        <v>2005</v>
      </c>
      <c r="D20" s="61">
        <v>71291</v>
      </c>
      <c r="E20" s="61">
        <v>36967</v>
      </c>
      <c r="F20" s="40">
        <f t="shared" si="0"/>
        <v>0.51853670168745003</v>
      </c>
      <c r="G20" s="49" t="s">
        <v>7</v>
      </c>
      <c r="H20" s="50">
        <v>21211</v>
      </c>
      <c r="I20" s="51">
        <f t="shared" si="1"/>
        <v>7259</v>
      </c>
      <c r="J20" s="44" t="s">
        <v>4</v>
      </c>
      <c r="K20" s="64">
        <v>13952</v>
      </c>
      <c r="L20" s="45">
        <f t="shared" si="2"/>
        <v>0.37741769686477128</v>
      </c>
      <c r="M20" s="45">
        <f t="shared" si="3"/>
        <v>0.19570492769073236</v>
      </c>
      <c r="N20" s="44">
        <f t="shared" si="4"/>
        <v>6976</v>
      </c>
      <c r="O20" s="44">
        <f t="shared" si="5"/>
        <v>6976</v>
      </c>
      <c r="P20" s="44">
        <f t="shared" si="6"/>
        <v>3565</v>
      </c>
      <c r="Q20" s="44" t="str">
        <f t="shared" si="7"/>
        <v/>
      </c>
      <c r="R20" s="44">
        <f t="shared" si="8"/>
        <v>713</v>
      </c>
      <c r="S20" s="39" t="str">
        <f t="shared" si="9"/>
        <v/>
      </c>
      <c r="T20" s="45">
        <f t="shared" si="10"/>
        <v>0.19570492769073236</v>
      </c>
      <c r="U20" s="45">
        <f t="shared" si="11"/>
        <v>0.71424162937818236</v>
      </c>
      <c r="W20" s="21" t="str">
        <f t="shared" si="12"/>
        <v>Lab</v>
      </c>
      <c r="X20" s="7" t="str">
        <f t="shared" si="13"/>
        <v>Lab</v>
      </c>
      <c r="Y20" s="7" t="str">
        <f t="shared" si="14"/>
        <v>Con</v>
      </c>
      <c r="Z20" s="7" t="str">
        <f t="shared" si="15"/>
        <v>Con</v>
      </c>
      <c r="AA20" s="7" t="s">
        <v>7</v>
      </c>
      <c r="AB20" s="7" t="s">
        <v>7</v>
      </c>
      <c r="AC20" s="7" t="s">
        <v>7</v>
      </c>
    </row>
    <row r="21" spans="1:31" s="4" customFormat="1" ht="15.75" x14ac:dyDescent="0.25">
      <c r="A21" s="47" t="s">
        <v>35</v>
      </c>
      <c r="B21" s="48" t="s">
        <v>662</v>
      </c>
      <c r="C21" s="38">
        <v>2005</v>
      </c>
      <c r="D21" s="61">
        <v>81320</v>
      </c>
      <c r="E21" s="61">
        <v>51458</v>
      </c>
      <c r="F21" s="40">
        <f t="shared" si="0"/>
        <v>0.6327840629611412</v>
      </c>
      <c r="G21" s="49" t="s">
        <v>4</v>
      </c>
      <c r="H21" s="50">
        <v>25252</v>
      </c>
      <c r="I21" s="51">
        <f t="shared" si="1"/>
        <v>14187</v>
      </c>
      <c r="J21" s="44" t="s">
        <v>8</v>
      </c>
      <c r="K21" s="64">
        <v>11065</v>
      </c>
      <c r="L21" s="45">
        <f t="shared" si="2"/>
        <v>0.2150297329861246</v>
      </c>
      <c r="M21" s="45">
        <f t="shared" si="3"/>
        <v>0.13606738809640925</v>
      </c>
      <c r="N21" s="44">
        <f t="shared" si="4"/>
        <v>5532.5</v>
      </c>
      <c r="O21" s="44" t="str">
        <f t="shared" si="5"/>
        <v/>
      </c>
      <c r="P21" s="44">
        <f t="shared" si="6"/>
        <v>4066</v>
      </c>
      <c r="Q21" s="44" t="str">
        <f t="shared" si="7"/>
        <v/>
      </c>
      <c r="R21" s="44">
        <f t="shared" si="8"/>
        <v>814</v>
      </c>
      <c r="S21" s="39" t="str">
        <f t="shared" si="9"/>
        <v/>
      </c>
      <c r="T21" s="45">
        <f t="shared" si="10"/>
        <v>0.13606738809640925</v>
      </c>
      <c r="U21" s="45">
        <f t="shared" si="11"/>
        <v>0.76885145105755048</v>
      </c>
      <c r="W21" s="21" t="str">
        <f t="shared" si="12"/>
        <v>Con</v>
      </c>
      <c r="X21" s="7" t="str">
        <f t="shared" si="13"/>
        <v>Con</v>
      </c>
      <c r="Y21" s="7" t="str">
        <f t="shared" si="14"/>
        <v>Con</v>
      </c>
      <c r="Z21" s="7" t="str">
        <f t="shared" si="15"/>
        <v>LD</v>
      </c>
      <c r="AA21" s="7" t="s">
        <v>4</v>
      </c>
      <c r="AB21" s="7" t="s">
        <v>4</v>
      </c>
      <c r="AC21" s="7" t="s">
        <v>4</v>
      </c>
    </row>
    <row r="22" spans="1:31" s="4" customFormat="1" ht="15.75" x14ac:dyDescent="0.25">
      <c r="A22" s="47" t="s">
        <v>36</v>
      </c>
      <c r="B22" s="48" t="s">
        <v>661</v>
      </c>
      <c r="C22" s="38">
        <v>2005</v>
      </c>
      <c r="D22" s="61">
        <v>72786</v>
      </c>
      <c r="E22" s="61">
        <v>45048</v>
      </c>
      <c r="F22" s="40">
        <f t="shared" si="0"/>
        <v>0.61891022998928369</v>
      </c>
      <c r="G22" s="49" t="s">
        <v>7</v>
      </c>
      <c r="H22" s="50">
        <v>20433</v>
      </c>
      <c r="I22" s="51">
        <f t="shared" si="1"/>
        <v>10436</v>
      </c>
      <c r="J22" s="44" t="s">
        <v>4</v>
      </c>
      <c r="K22" s="64">
        <v>9997</v>
      </c>
      <c r="L22" s="45">
        <f t="shared" si="2"/>
        <v>0.22191884212395666</v>
      </c>
      <c r="M22" s="45">
        <f t="shared" si="3"/>
        <v>0.13734784161789354</v>
      </c>
      <c r="N22" s="44">
        <f t="shared" si="4"/>
        <v>4998.5</v>
      </c>
      <c r="O22" s="44">
        <f t="shared" si="5"/>
        <v>4998.5</v>
      </c>
      <c r="P22" s="44">
        <f t="shared" si="6"/>
        <v>3640</v>
      </c>
      <c r="Q22" s="44" t="str">
        <f t="shared" si="7"/>
        <v/>
      </c>
      <c r="R22" s="44">
        <f t="shared" si="8"/>
        <v>728</v>
      </c>
      <c r="S22" s="39" t="str">
        <f t="shared" si="9"/>
        <v/>
      </c>
      <c r="T22" s="45">
        <f t="shared" si="10"/>
        <v>0.13734784161789354</v>
      </c>
      <c r="U22" s="45">
        <f t="shared" si="11"/>
        <v>0.75625807160717717</v>
      </c>
      <c r="W22" s="21" t="str">
        <f t="shared" si="12"/>
        <v>Lab</v>
      </c>
      <c r="X22" s="7" t="str">
        <f t="shared" si="13"/>
        <v>Lab</v>
      </c>
      <c r="Y22" s="7" t="str">
        <f t="shared" si="14"/>
        <v>Lab</v>
      </c>
      <c r="Z22" s="7" t="str">
        <f t="shared" si="15"/>
        <v>Con</v>
      </c>
      <c r="AA22" s="7" t="s">
        <v>7</v>
      </c>
      <c r="AB22" s="7" t="s">
        <v>7</v>
      </c>
      <c r="AC22" s="7" t="s">
        <v>7</v>
      </c>
    </row>
    <row r="23" spans="1:31" s="4" customFormat="1" ht="15.75" x14ac:dyDescent="0.25">
      <c r="A23" s="47" t="s">
        <v>37</v>
      </c>
      <c r="B23" s="48" t="s">
        <v>661</v>
      </c>
      <c r="C23" s="38">
        <v>2005</v>
      </c>
      <c r="D23" s="61">
        <v>67838</v>
      </c>
      <c r="E23" s="61">
        <v>42871</v>
      </c>
      <c r="F23" s="40">
        <f t="shared" si="0"/>
        <v>0.63196143754238032</v>
      </c>
      <c r="G23" s="49" t="s">
        <v>7</v>
      </c>
      <c r="H23" s="50">
        <v>19905</v>
      </c>
      <c r="I23" s="51">
        <f t="shared" si="1"/>
        <v>9482</v>
      </c>
      <c r="J23" s="44" t="s">
        <v>4</v>
      </c>
      <c r="K23" s="64">
        <v>10423</v>
      </c>
      <c r="L23" s="45">
        <f t="shared" si="2"/>
        <v>0.24312472300622798</v>
      </c>
      <c r="M23" s="45">
        <f t="shared" si="3"/>
        <v>0.15364544945310887</v>
      </c>
      <c r="N23" s="44">
        <f t="shared" si="4"/>
        <v>5211.5</v>
      </c>
      <c r="O23" s="44">
        <f t="shared" si="5"/>
        <v>5211.5</v>
      </c>
      <c r="P23" s="44">
        <f t="shared" si="6"/>
        <v>3392</v>
      </c>
      <c r="Q23" s="44" t="str">
        <f t="shared" si="7"/>
        <v/>
      </c>
      <c r="R23" s="44">
        <f t="shared" si="8"/>
        <v>679</v>
      </c>
      <c r="S23" s="39" t="str">
        <f t="shared" si="9"/>
        <v/>
      </c>
      <c r="T23" s="45">
        <f t="shared" si="10"/>
        <v>0.15364544945310887</v>
      </c>
      <c r="U23" s="45">
        <f t="shared" si="11"/>
        <v>0.7856068869954892</v>
      </c>
      <c r="W23" s="21" t="str">
        <f t="shared" si="12"/>
        <v>Lab</v>
      </c>
      <c r="X23" s="7" t="str">
        <f t="shared" si="13"/>
        <v>Lab</v>
      </c>
      <c r="Y23" s="7" t="str">
        <f t="shared" si="14"/>
        <v>Lab</v>
      </c>
      <c r="Z23" s="7" t="str">
        <f t="shared" si="15"/>
        <v>Con</v>
      </c>
      <c r="AA23" s="7" t="s">
        <v>7</v>
      </c>
      <c r="AB23" s="7" t="s">
        <v>7</v>
      </c>
      <c r="AC23" s="7" t="s">
        <v>7</v>
      </c>
    </row>
    <row r="24" spans="1:31" s="4" customFormat="1" ht="15.75" x14ac:dyDescent="0.25">
      <c r="A24" s="47" t="s">
        <v>38</v>
      </c>
      <c r="B24" s="48" t="s">
        <v>661</v>
      </c>
      <c r="C24" s="38">
        <v>2005</v>
      </c>
      <c r="D24" s="61">
        <v>72986</v>
      </c>
      <c r="E24" s="61">
        <v>44205</v>
      </c>
      <c r="F24" s="40">
        <f t="shared" si="0"/>
        <v>0.60566409996437676</v>
      </c>
      <c r="G24" s="49" t="s">
        <v>7</v>
      </c>
      <c r="H24" s="50">
        <v>19417</v>
      </c>
      <c r="I24" s="51">
        <f t="shared" si="1"/>
        <v>8121</v>
      </c>
      <c r="J24" s="44" t="s">
        <v>4</v>
      </c>
      <c r="K24" s="64">
        <v>11296</v>
      </c>
      <c r="L24" s="45">
        <f t="shared" si="2"/>
        <v>0.25553670399276102</v>
      </c>
      <c r="M24" s="45">
        <f t="shared" si="3"/>
        <v>0.15476940783163895</v>
      </c>
      <c r="N24" s="44">
        <f t="shared" si="4"/>
        <v>5648</v>
      </c>
      <c r="O24" s="44">
        <f t="shared" si="5"/>
        <v>5648</v>
      </c>
      <c r="P24" s="44">
        <f t="shared" si="6"/>
        <v>3650</v>
      </c>
      <c r="Q24" s="44" t="str">
        <f t="shared" si="7"/>
        <v/>
      </c>
      <c r="R24" s="44">
        <f t="shared" si="8"/>
        <v>730</v>
      </c>
      <c r="S24" s="39" t="str">
        <f t="shared" si="9"/>
        <v/>
      </c>
      <c r="T24" s="45">
        <f t="shared" si="10"/>
        <v>0.15476940783163895</v>
      </c>
      <c r="U24" s="45">
        <f t="shared" si="11"/>
        <v>0.76043350779601571</v>
      </c>
      <c r="W24" s="21" t="str">
        <f t="shared" si="12"/>
        <v>Lab</v>
      </c>
      <c r="X24" s="7" t="str">
        <f t="shared" si="13"/>
        <v>Lab</v>
      </c>
      <c r="Y24" s="7" t="str">
        <f t="shared" si="14"/>
        <v>Lab</v>
      </c>
      <c r="Z24" s="7" t="str">
        <f t="shared" si="15"/>
        <v>Con</v>
      </c>
      <c r="AA24" s="7" t="s">
        <v>7</v>
      </c>
      <c r="AB24" s="7" t="s">
        <v>7</v>
      </c>
      <c r="AC24" s="7" t="s">
        <v>7</v>
      </c>
    </row>
    <row r="25" spans="1:31" s="4" customFormat="1" ht="15.75" x14ac:dyDescent="0.25">
      <c r="A25" s="47" t="s">
        <v>39</v>
      </c>
      <c r="B25" s="48" t="s">
        <v>662</v>
      </c>
      <c r="C25" s="38">
        <v>2005</v>
      </c>
      <c r="D25" s="61">
        <v>88006</v>
      </c>
      <c r="E25" s="61">
        <v>56209</v>
      </c>
      <c r="F25" s="40">
        <f t="shared" si="0"/>
        <v>0.63869508897120653</v>
      </c>
      <c r="G25" s="49" t="s">
        <v>4</v>
      </c>
      <c r="H25" s="50">
        <v>26382</v>
      </c>
      <c r="I25" s="51">
        <f t="shared" si="1"/>
        <v>15585</v>
      </c>
      <c r="J25" s="44" t="s">
        <v>7</v>
      </c>
      <c r="K25" s="64">
        <v>10797</v>
      </c>
      <c r="L25" s="45">
        <f t="shared" si="2"/>
        <v>0.19208667651087905</v>
      </c>
      <c r="M25" s="45">
        <f t="shared" si="3"/>
        <v>0.12268481694429925</v>
      </c>
      <c r="N25" s="44">
        <f t="shared" si="4"/>
        <v>5398.5</v>
      </c>
      <c r="O25" s="44" t="str">
        <f t="shared" si="5"/>
        <v/>
      </c>
      <c r="P25" s="44">
        <f t="shared" si="6"/>
        <v>4401</v>
      </c>
      <c r="Q25" s="44" t="str">
        <f t="shared" si="7"/>
        <v/>
      </c>
      <c r="R25" s="44">
        <f t="shared" si="8"/>
        <v>881</v>
      </c>
      <c r="S25" s="39" t="str">
        <f t="shared" si="9"/>
        <v/>
      </c>
      <c r="T25" s="45">
        <f t="shared" si="10"/>
        <v>0.12268481694429925</v>
      </c>
      <c r="U25" s="45">
        <f t="shared" si="11"/>
        <v>0.76137990591550575</v>
      </c>
      <c r="W25" s="21" t="str">
        <f t="shared" si="12"/>
        <v>Con</v>
      </c>
      <c r="X25" s="7" t="str">
        <f t="shared" si="13"/>
        <v>Con</v>
      </c>
      <c r="Y25" s="7" t="str">
        <f t="shared" si="14"/>
        <v>Con</v>
      </c>
      <c r="Z25" s="7" t="str">
        <f t="shared" si="15"/>
        <v>Lab</v>
      </c>
      <c r="AA25" s="7" t="s">
        <v>4</v>
      </c>
      <c r="AB25" s="7" t="s">
        <v>4</v>
      </c>
      <c r="AC25" s="7" t="s">
        <v>4</v>
      </c>
    </row>
    <row r="26" spans="1:31" s="4" customFormat="1" ht="15.75" x14ac:dyDescent="0.25">
      <c r="A26" s="47" t="s">
        <v>40</v>
      </c>
      <c r="B26" s="48" t="s">
        <v>661</v>
      </c>
      <c r="C26" s="38">
        <v>2005</v>
      </c>
      <c r="D26" s="61">
        <v>65750</v>
      </c>
      <c r="E26" s="61">
        <v>37216</v>
      </c>
      <c r="F26" s="40">
        <f t="shared" si="0"/>
        <v>0.56602281368821294</v>
      </c>
      <c r="G26" s="49" t="s">
        <v>12</v>
      </c>
      <c r="H26" s="50">
        <v>19044</v>
      </c>
      <c r="I26" s="51">
        <f t="shared" si="1"/>
        <v>7207</v>
      </c>
      <c r="J26" s="44" t="s">
        <v>4</v>
      </c>
      <c r="K26" s="64">
        <v>11837</v>
      </c>
      <c r="L26" s="45">
        <f t="shared" si="2"/>
        <v>0.31806212381771282</v>
      </c>
      <c r="M26" s="45">
        <f t="shared" si="3"/>
        <v>0.18003041825095056</v>
      </c>
      <c r="N26" s="44">
        <f t="shared" si="4"/>
        <v>5918.5</v>
      </c>
      <c r="O26" s="44" t="str">
        <f t="shared" si="5"/>
        <v/>
      </c>
      <c r="P26" s="44">
        <f t="shared" si="6"/>
        <v>3288</v>
      </c>
      <c r="Q26" s="44" t="str">
        <f t="shared" si="7"/>
        <v/>
      </c>
      <c r="R26" s="44">
        <f t="shared" si="8"/>
        <v>658</v>
      </c>
      <c r="S26" s="39" t="str">
        <f t="shared" si="9"/>
        <v/>
      </c>
      <c r="T26" s="45">
        <f t="shared" si="10"/>
        <v>0.18003041825095056</v>
      </c>
      <c r="U26" s="45">
        <f t="shared" si="11"/>
        <v>0.74605323193916351</v>
      </c>
      <c r="W26" s="21" t="str">
        <f t="shared" si="12"/>
        <v>SNP</v>
      </c>
      <c r="X26" s="7" t="str">
        <f t="shared" si="13"/>
        <v>SNP</v>
      </c>
      <c r="Y26" s="7" t="str">
        <f t="shared" si="14"/>
        <v>SNP</v>
      </c>
      <c r="Z26" s="7" t="str">
        <f t="shared" si="15"/>
        <v>Con</v>
      </c>
      <c r="AA26" s="7" t="s">
        <v>12</v>
      </c>
      <c r="AB26" s="6" t="s">
        <v>12</v>
      </c>
      <c r="AC26" s="6" t="s">
        <v>12</v>
      </c>
    </row>
    <row r="27" spans="1:31" s="4" customFormat="1" ht="15.75" x14ac:dyDescent="0.25">
      <c r="A27" s="47" t="s">
        <v>41</v>
      </c>
      <c r="B27" s="48" t="s">
        <v>666</v>
      </c>
      <c r="C27" s="38">
        <v>2005</v>
      </c>
      <c r="D27" s="61">
        <v>57658</v>
      </c>
      <c r="E27" s="61">
        <v>28906</v>
      </c>
      <c r="F27" s="40">
        <f t="shared" si="0"/>
        <v>0.50133546082070135</v>
      </c>
      <c r="G27" s="49" t="s">
        <v>7</v>
      </c>
      <c r="H27" s="50">
        <v>13826</v>
      </c>
      <c r="I27" s="51">
        <f t="shared" si="1"/>
        <v>4943</v>
      </c>
      <c r="J27" s="44" t="s">
        <v>4</v>
      </c>
      <c r="K27" s="64">
        <v>8883</v>
      </c>
      <c r="L27" s="45">
        <f t="shared" si="2"/>
        <v>0.30730644156922438</v>
      </c>
      <c r="M27" s="45">
        <f t="shared" si="3"/>
        <v>0.15406361649727704</v>
      </c>
      <c r="N27" s="44">
        <f t="shared" si="4"/>
        <v>4441.5</v>
      </c>
      <c r="O27" s="44">
        <f t="shared" si="5"/>
        <v>4441.5</v>
      </c>
      <c r="P27" s="44">
        <f t="shared" si="6"/>
        <v>2883</v>
      </c>
      <c r="Q27" s="44" t="str">
        <f t="shared" si="7"/>
        <v/>
      </c>
      <c r="R27" s="44">
        <f t="shared" si="8"/>
        <v>577</v>
      </c>
      <c r="S27" s="39" t="str">
        <f t="shared" si="9"/>
        <v/>
      </c>
      <c r="T27" s="45">
        <f t="shared" si="10"/>
        <v>0.15406361649727704</v>
      </c>
      <c r="U27" s="45">
        <f t="shared" si="11"/>
        <v>0.65539907731797842</v>
      </c>
      <c r="W27" s="21" t="str">
        <f t="shared" si="12"/>
        <v>Lab</v>
      </c>
      <c r="X27" s="7" t="str">
        <f t="shared" si="13"/>
        <v>Lab</v>
      </c>
      <c r="Y27" s="7" t="str">
        <f t="shared" si="14"/>
        <v>Con</v>
      </c>
      <c r="Z27" s="7" t="str">
        <f t="shared" si="15"/>
        <v>Con</v>
      </c>
      <c r="AA27" s="7" t="s">
        <v>7</v>
      </c>
      <c r="AB27" s="7" t="s">
        <v>7</v>
      </c>
      <c r="AC27" s="7" t="s">
        <v>7</v>
      </c>
    </row>
    <row r="28" spans="1:31" s="4" customFormat="1" ht="31.5" x14ac:dyDescent="0.25">
      <c r="A28" s="47" t="s">
        <v>42</v>
      </c>
      <c r="B28" s="48" t="s">
        <v>681</v>
      </c>
      <c r="C28" s="38">
        <v>2005</v>
      </c>
      <c r="D28" s="61">
        <v>60768</v>
      </c>
      <c r="E28" s="61">
        <v>28615</v>
      </c>
      <c r="F28" s="40">
        <f t="shared" si="0"/>
        <v>0.47088928383359663</v>
      </c>
      <c r="G28" s="49" t="s">
        <v>7</v>
      </c>
      <c r="H28" s="50">
        <v>17478</v>
      </c>
      <c r="I28" s="51">
        <f t="shared" si="1"/>
        <v>4746</v>
      </c>
      <c r="J28" s="44" t="s">
        <v>8</v>
      </c>
      <c r="K28" s="64">
        <v>12732</v>
      </c>
      <c r="L28" s="45">
        <f t="shared" si="2"/>
        <v>0.44494146426699283</v>
      </c>
      <c r="M28" s="45">
        <f t="shared" si="3"/>
        <v>0.20951816745655608</v>
      </c>
      <c r="N28" s="44">
        <f t="shared" si="4"/>
        <v>6366</v>
      </c>
      <c r="O28" s="44">
        <f t="shared" si="5"/>
        <v>6366</v>
      </c>
      <c r="P28" s="44">
        <f t="shared" si="6"/>
        <v>3039</v>
      </c>
      <c r="Q28" s="44" t="str">
        <f t="shared" si="7"/>
        <v/>
      </c>
      <c r="R28" s="44">
        <f t="shared" si="8"/>
        <v>608</v>
      </c>
      <c r="S28" s="39" t="str">
        <f t="shared" si="9"/>
        <v/>
      </c>
      <c r="T28" s="45">
        <f t="shared" si="10"/>
        <v>0.20951816745655608</v>
      </c>
      <c r="U28" s="45">
        <f t="shared" si="11"/>
        <v>0.68040745129015268</v>
      </c>
      <c r="W28" s="21" t="str">
        <f t="shared" si="12"/>
        <v>Lab</v>
      </c>
      <c r="X28" s="7" t="str">
        <f t="shared" si="13"/>
        <v>Lab</v>
      </c>
      <c r="Y28" s="7" t="str">
        <f t="shared" si="14"/>
        <v>LD</v>
      </c>
      <c r="Z28" s="7" t="str">
        <f t="shared" si="15"/>
        <v>LD</v>
      </c>
      <c r="AA28" s="7" t="s">
        <v>7</v>
      </c>
      <c r="AB28" s="7" t="s">
        <v>7</v>
      </c>
      <c r="AC28" s="7" t="s">
        <v>7</v>
      </c>
    </row>
    <row r="29" spans="1:31" s="4" customFormat="1" ht="31.5" x14ac:dyDescent="0.25">
      <c r="A29" s="47" t="s">
        <v>734</v>
      </c>
      <c r="B29" s="48" t="s">
        <v>681</v>
      </c>
      <c r="C29" s="38">
        <v>2005</v>
      </c>
      <c r="D29" s="61">
        <v>67048</v>
      </c>
      <c r="E29" s="61">
        <v>33026</v>
      </c>
      <c r="F29" s="40">
        <f t="shared" si="0"/>
        <v>0.49257248538360576</v>
      </c>
      <c r="G29" s="49" t="s">
        <v>7</v>
      </c>
      <c r="H29" s="50">
        <v>20779</v>
      </c>
      <c r="I29" s="51">
        <f t="shared" si="1"/>
        <v>6654</v>
      </c>
      <c r="J29" s="44" t="s">
        <v>8</v>
      </c>
      <c r="K29" s="64">
        <v>14125</v>
      </c>
      <c r="L29" s="45">
        <f t="shared" si="2"/>
        <v>0.4276933325258887</v>
      </c>
      <c r="M29" s="45">
        <f t="shared" si="3"/>
        <v>0.21066996778427396</v>
      </c>
      <c r="N29" s="44">
        <f t="shared" si="4"/>
        <v>7062.5</v>
      </c>
      <c r="O29" s="44">
        <f t="shared" si="5"/>
        <v>7062.5</v>
      </c>
      <c r="P29" s="44">
        <f t="shared" si="6"/>
        <v>3353</v>
      </c>
      <c r="Q29" s="44" t="str">
        <f t="shared" si="7"/>
        <v/>
      </c>
      <c r="R29" s="44">
        <f t="shared" si="8"/>
        <v>671</v>
      </c>
      <c r="S29" s="39" t="str">
        <f t="shared" si="9"/>
        <v/>
      </c>
      <c r="T29" s="45">
        <f t="shared" si="10"/>
        <v>0.21066996778427396</v>
      </c>
      <c r="U29" s="45">
        <f t="shared" si="11"/>
        <v>0.7032424531678797</v>
      </c>
      <c r="W29" s="21" t="str">
        <f t="shared" si="12"/>
        <v>Lab</v>
      </c>
      <c r="X29" s="7" t="str">
        <f t="shared" si="13"/>
        <v>Lab</v>
      </c>
      <c r="Y29" s="7" t="str">
        <f t="shared" si="14"/>
        <v>LD</v>
      </c>
      <c r="Z29" s="7" t="str">
        <f t="shared" si="15"/>
        <v>LD</v>
      </c>
      <c r="AA29" s="7" t="s">
        <v>7</v>
      </c>
      <c r="AB29" s="7" t="s">
        <v>7</v>
      </c>
      <c r="AC29" s="7" t="s">
        <v>7</v>
      </c>
    </row>
    <row r="30" spans="1:31" s="4" customFormat="1" ht="31.5" x14ac:dyDescent="0.25">
      <c r="A30" s="47" t="s">
        <v>744</v>
      </c>
      <c r="B30" s="48" t="s">
        <v>681</v>
      </c>
      <c r="C30" s="38">
        <v>2005</v>
      </c>
      <c r="D30" s="61">
        <v>67123</v>
      </c>
      <c r="E30" s="61">
        <v>36852</v>
      </c>
      <c r="F30" s="40">
        <f t="shared" si="0"/>
        <v>0.54902194478792665</v>
      </c>
      <c r="G30" s="49" t="s">
        <v>7</v>
      </c>
      <c r="H30" s="50">
        <v>20372</v>
      </c>
      <c r="I30" s="51">
        <f t="shared" si="1"/>
        <v>9058</v>
      </c>
      <c r="J30" s="44" t="s">
        <v>4</v>
      </c>
      <c r="K30" s="64">
        <v>11314</v>
      </c>
      <c r="L30" s="45">
        <f t="shared" si="2"/>
        <v>0.30701183110821667</v>
      </c>
      <c r="M30" s="45">
        <f t="shared" si="3"/>
        <v>0.16855623258793559</v>
      </c>
      <c r="N30" s="44">
        <f t="shared" si="4"/>
        <v>5657</v>
      </c>
      <c r="O30" s="44">
        <f t="shared" si="5"/>
        <v>5657</v>
      </c>
      <c r="P30" s="44">
        <f t="shared" si="6"/>
        <v>3357</v>
      </c>
      <c r="Q30" s="44" t="str">
        <f t="shared" si="7"/>
        <v/>
      </c>
      <c r="R30" s="44">
        <f t="shared" si="8"/>
        <v>672</v>
      </c>
      <c r="S30" s="39" t="str">
        <f t="shared" si="9"/>
        <v/>
      </c>
      <c r="T30" s="45">
        <f t="shared" si="10"/>
        <v>0.16855623258793559</v>
      </c>
      <c r="U30" s="45">
        <f t="shared" si="11"/>
        <v>0.71757817737586227</v>
      </c>
      <c r="W30" s="21" t="str">
        <f t="shared" si="12"/>
        <v>Lab</v>
      </c>
      <c r="X30" s="7" t="str">
        <f t="shared" si="13"/>
        <v>Lab</v>
      </c>
      <c r="Y30" s="7" t="str">
        <f t="shared" si="14"/>
        <v>Con</v>
      </c>
      <c r="Z30" s="7" t="str">
        <f t="shared" si="15"/>
        <v>Con</v>
      </c>
      <c r="AA30" s="7" t="s">
        <v>7</v>
      </c>
      <c r="AB30" s="7" t="s">
        <v>7</v>
      </c>
      <c r="AC30" s="7" t="s">
        <v>7</v>
      </c>
    </row>
    <row r="31" spans="1:31" s="4" customFormat="1" ht="15.75" x14ac:dyDescent="0.25">
      <c r="A31" s="47" t="s">
        <v>44</v>
      </c>
      <c r="B31" s="48" t="s">
        <v>664</v>
      </c>
      <c r="C31" s="38">
        <v>2005</v>
      </c>
      <c r="D31" s="61">
        <v>61883</v>
      </c>
      <c r="E31" s="61">
        <v>36493</v>
      </c>
      <c r="F31" s="40">
        <f t="shared" si="0"/>
        <v>0.58970961330252247</v>
      </c>
      <c r="G31" s="49" t="s">
        <v>7</v>
      </c>
      <c r="H31" s="50">
        <v>17360</v>
      </c>
      <c r="I31" s="51">
        <f t="shared" si="1"/>
        <v>11323</v>
      </c>
      <c r="J31" s="44" t="s">
        <v>4</v>
      </c>
      <c r="K31" s="64">
        <v>6037</v>
      </c>
      <c r="L31" s="45">
        <f t="shared" si="2"/>
        <v>0.16542898638094977</v>
      </c>
      <c r="M31" s="45">
        <f t="shared" si="3"/>
        <v>9.7555063587738147E-2</v>
      </c>
      <c r="N31" s="44">
        <f t="shared" si="4"/>
        <v>3018.5</v>
      </c>
      <c r="O31" s="44">
        <f t="shared" si="5"/>
        <v>3018.5</v>
      </c>
      <c r="P31" s="44">
        <f t="shared" si="6"/>
        <v>3095</v>
      </c>
      <c r="Q31" s="44" t="str">
        <f t="shared" si="7"/>
        <v/>
      </c>
      <c r="R31" s="44">
        <f t="shared" si="8"/>
        <v>619</v>
      </c>
      <c r="S31" s="39" t="str">
        <f t="shared" si="9"/>
        <v/>
      </c>
      <c r="T31" s="45">
        <f t="shared" si="10"/>
        <v>9.7555063587738147E-2</v>
      </c>
      <c r="U31" s="45">
        <f t="shared" si="11"/>
        <v>0.68726467689026061</v>
      </c>
      <c r="W31" s="21" t="str">
        <f t="shared" si="12"/>
        <v>Lab</v>
      </c>
      <c r="X31" s="7" t="str">
        <f t="shared" si="13"/>
        <v>Lab</v>
      </c>
      <c r="Y31" s="7" t="str">
        <f t="shared" si="14"/>
        <v>Con</v>
      </c>
      <c r="Z31" s="7" t="str">
        <f t="shared" si="15"/>
        <v>Con</v>
      </c>
      <c r="AA31" s="7" t="s">
        <v>7</v>
      </c>
      <c r="AB31" s="7" t="s">
        <v>7</v>
      </c>
      <c r="AC31" s="7" t="s">
        <v>7</v>
      </c>
    </row>
    <row r="32" spans="1:31" s="4" customFormat="1" ht="15.75" x14ac:dyDescent="0.25">
      <c r="A32" s="47" t="s">
        <v>772</v>
      </c>
      <c r="B32" s="48" t="s">
        <v>668</v>
      </c>
      <c r="C32" s="38">
        <v>2005</v>
      </c>
      <c r="D32" s="61">
        <v>73397</v>
      </c>
      <c r="E32" s="61">
        <v>43141</v>
      </c>
      <c r="F32" s="40">
        <f t="shared" si="0"/>
        <v>0.58777606714170882</v>
      </c>
      <c r="G32" s="49" t="s">
        <v>7</v>
      </c>
      <c r="H32" s="50">
        <v>18720</v>
      </c>
      <c r="I32" s="51">
        <f t="shared" si="1"/>
        <v>15578</v>
      </c>
      <c r="J32" s="44" t="s">
        <v>4</v>
      </c>
      <c r="K32" s="64">
        <v>3142</v>
      </c>
      <c r="L32" s="45">
        <f t="shared" si="2"/>
        <v>7.2830949676641707E-2</v>
      </c>
      <c r="M32" s="45">
        <f t="shared" si="3"/>
        <v>4.2808289167132169E-2</v>
      </c>
      <c r="N32" s="44">
        <f t="shared" si="4"/>
        <v>1571</v>
      </c>
      <c r="O32" s="44">
        <f t="shared" si="5"/>
        <v>1571</v>
      </c>
      <c r="P32" s="44">
        <f t="shared" si="6"/>
        <v>3670</v>
      </c>
      <c r="Q32" s="44" t="str">
        <f t="shared" si="7"/>
        <v>YES</v>
      </c>
      <c r="R32" s="44">
        <f t="shared" si="8"/>
        <v>734</v>
      </c>
      <c r="S32" s="39" t="str">
        <f t="shared" si="9"/>
        <v/>
      </c>
      <c r="T32" s="45">
        <f t="shared" si="10"/>
        <v>4.2808289167132169E-2</v>
      </c>
      <c r="U32" s="45">
        <f t="shared" si="11"/>
        <v>0.63058435630884102</v>
      </c>
      <c r="W32" s="21" t="str">
        <f t="shared" si="12"/>
        <v>Con</v>
      </c>
      <c r="X32" s="7" t="str">
        <f t="shared" si="13"/>
        <v>Lab</v>
      </c>
      <c r="Y32" s="7" t="str">
        <f t="shared" si="14"/>
        <v>Con</v>
      </c>
      <c r="Z32" s="7" t="str">
        <f t="shared" si="15"/>
        <v>Con</v>
      </c>
      <c r="AA32" s="7" t="s">
        <v>4</v>
      </c>
      <c r="AB32" s="10" t="s">
        <v>4</v>
      </c>
      <c r="AC32" s="10" t="s">
        <v>4</v>
      </c>
    </row>
    <row r="33" spans="1:29" s="4" customFormat="1" ht="15.75" x14ac:dyDescent="0.25">
      <c r="A33" s="47" t="s">
        <v>47</v>
      </c>
      <c r="B33" s="48" t="s">
        <v>662</v>
      </c>
      <c r="C33" s="38">
        <v>2005</v>
      </c>
      <c r="D33" s="61">
        <v>75265</v>
      </c>
      <c r="E33" s="61">
        <v>48123</v>
      </c>
      <c r="F33" s="40">
        <f t="shared" si="0"/>
        <v>0.63938085431475455</v>
      </c>
      <c r="G33" s="49" t="s">
        <v>4</v>
      </c>
      <c r="H33" s="50">
        <v>19955</v>
      </c>
      <c r="I33" s="51">
        <f t="shared" si="1"/>
        <v>15275</v>
      </c>
      <c r="J33" s="44" t="s">
        <v>7</v>
      </c>
      <c r="K33" s="64">
        <v>4680</v>
      </c>
      <c r="L33" s="45">
        <f t="shared" si="2"/>
        <v>9.7250794838227045E-2</v>
      </c>
      <c r="M33" s="45">
        <f t="shared" si="3"/>
        <v>6.218029628645453E-2</v>
      </c>
      <c r="N33" s="44">
        <f t="shared" si="4"/>
        <v>2340</v>
      </c>
      <c r="O33" s="44" t="str">
        <f t="shared" si="5"/>
        <v/>
      </c>
      <c r="P33" s="44">
        <f t="shared" si="6"/>
        <v>3764</v>
      </c>
      <c r="Q33" s="44" t="str">
        <f t="shared" si="7"/>
        <v/>
      </c>
      <c r="R33" s="44">
        <f t="shared" si="8"/>
        <v>753</v>
      </c>
      <c r="S33" s="39" t="str">
        <f t="shared" si="9"/>
        <v/>
      </c>
      <c r="T33" s="45">
        <f t="shared" si="10"/>
        <v>6.218029628645453E-2</v>
      </c>
      <c r="U33" s="45">
        <f t="shared" si="11"/>
        <v>0.70156115060120905</v>
      </c>
      <c r="W33" s="21" t="str">
        <f t="shared" si="12"/>
        <v>Con</v>
      </c>
      <c r="X33" s="7" t="str">
        <f t="shared" si="13"/>
        <v>Con</v>
      </c>
      <c r="Y33" s="7" t="str">
        <f t="shared" si="14"/>
        <v>Lab</v>
      </c>
      <c r="Z33" s="7" t="str">
        <f t="shared" si="15"/>
        <v>Lab</v>
      </c>
      <c r="AA33" s="7" t="s">
        <v>4</v>
      </c>
      <c r="AB33" s="7" t="s">
        <v>4</v>
      </c>
      <c r="AC33" s="10" t="s">
        <v>4</v>
      </c>
    </row>
    <row r="34" spans="1:29" s="4" customFormat="1" ht="15.75" x14ac:dyDescent="0.25">
      <c r="A34" s="47" t="s">
        <v>48</v>
      </c>
      <c r="B34" s="48" t="s">
        <v>665</v>
      </c>
      <c r="C34" s="38">
        <v>2005</v>
      </c>
      <c r="D34" s="61">
        <v>68571</v>
      </c>
      <c r="E34" s="61">
        <v>40342</v>
      </c>
      <c r="F34" s="40">
        <f t="shared" si="0"/>
        <v>0.58832451036152311</v>
      </c>
      <c r="G34" s="49" t="s">
        <v>7</v>
      </c>
      <c r="H34" s="50">
        <v>22847</v>
      </c>
      <c r="I34" s="51">
        <f t="shared" si="1"/>
        <v>12010</v>
      </c>
      <c r="J34" s="44" t="s">
        <v>4</v>
      </c>
      <c r="K34" s="64">
        <v>10837</v>
      </c>
      <c r="L34" s="45">
        <f t="shared" si="2"/>
        <v>0.26862822864508451</v>
      </c>
      <c r="M34" s="45">
        <f t="shared" si="3"/>
        <v>0.15804057108690261</v>
      </c>
      <c r="N34" s="44">
        <f t="shared" si="4"/>
        <v>5418.5</v>
      </c>
      <c r="O34" s="44">
        <f t="shared" si="5"/>
        <v>5418.5</v>
      </c>
      <c r="P34" s="44">
        <f t="shared" si="6"/>
        <v>3429</v>
      </c>
      <c r="Q34" s="44" t="str">
        <f t="shared" si="7"/>
        <v/>
      </c>
      <c r="R34" s="44">
        <f t="shared" si="8"/>
        <v>686</v>
      </c>
      <c r="S34" s="39" t="str">
        <f t="shared" si="9"/>
        <v/>
      </c>
      <c r="T34" s="45">
        <f t="shared" si="10"/>
        <v>0.15804057108690261</v>
      </c>
      <c r="U34" s="45">
        <f t="shared" si="11"/>
        <v>0.74636508144842573</v>
      </c>
      <c r="W34" s="21" t="str">
        <f t="shared" si="12"/>
        <v>Lab</v>
      </c>
      <c r="X34" s="7" t="str">
        <f t="shared" si="13"/>
        <v>Lab</v>
      </c>
      <c r="Y34" s="7" t="str">
        <f t="shared" si="14"/>
        <v>Lab</v>
      </c>
      <c r="Z34" s="7" t="str">
        <f t="shared" si="15"/>
        <v>Con</v>
      </c>
      <c r="AA34" s="7" t="s">
        <v>7</v>
      </c>
      <c r="AB34" s="7" t="s">
        <v>7</v>
      </c>
      <c r="AC34" s="7" t="s">
        <v>7</v>
      </c>
    </row>
    <row r="35" spans="1:29" s="4" customFormat="1" ht="15.75" x14ac:dyDescent="0.25">
      <c r="A35" s="47" t="s">
        <v>49</v>
      </c>
      <c r="B35" s="48" t="s">
        <v>669</v>
      </c>
      <c r="C35" s="38">
        <v>2005</v>
      </c>
      <c r="D35" s="61">
        <v>66414</v>
      </c>
      <c r="E35" s="61">
        <v>45836</v>
      </c>
      <c r="F35" s="40">
        <f t="shared" si="0"/>
        <v>0.69015569006534772</v>
      </c>
      <c r="G35" s="49" t="s">
        <v>8</v>
      </c>
      <c r="H35" s="50">
        <v>20101</v>
      </c>
      <c r="I35" s="51">
        <f t="shared" si="1"/>
        <v>15463</v>
      </c>
      <c r="J35" s="44" t="s">
        <v>4</v>
      </c>
      <c r="K35" s="64">
        <v>4638</v>
      </c>
      <c r="L35" s="45">
        <f t="shared" si="2"/>
        <v>0.10118684003839777</v>
      </c>
      <c r="M35" s="45">
        <f t="shared" si="3"/>
        <v>6.9834673412232359E-2</v>
      </c>
      <c r="N35" s="44">
        <f t="shared" si="4"/>
        <v>2319</v>
      </c>
      <c r="O35" s="44" t="str">
        <f t="shared" si="5"/>
        <v/>
      </c>
      <c r="P35" s="44">
        <f t="shared" si="6"/>
        <v>3321</v>
      </c>
      <c r="Q35" s="44" t="str">
        <f t="shared" si="7"/>
        <v/>
      </c>
      <c r="R35" s="44">
        <f t="shared" si="8"/>
        <v>665</v>
      </c>
      <c r="S35" s="39" t="str">
        <f t="shared" si="9"/>
        <v/>
      </c>
      <c r="T35" s="45">
        <f t="shared" si="10"/>
        <v>6.9834673412232359E-2</v>
      </c>
      <c r="U35" s="45">
        <f t="shared" si="11"/>
        <v>0.75999036347758009</v>
      </c>
      <c r="W35" s="21" t="str">
        <f t="shared" si="12"/>
        <v>LD</v>
      </c>
      <c r="X35" s="7" t="str">
        <f t="shared" si="13"/>
        <v>LD</v>
      </c>
      <c r="Y35" s="7" t="str">
        <f t="shared" si="14"/>
        <v>LD</v>
      </c>
      <c r="Z35" s="7" t="str">
        <f t="shared" si="15"/>
        <v>Con</v>
      </c>
      <c r="AA35" s="7" t="s">
        <v>8</v>
      </c>
      <c r="AB35" s="6" t="s">
        <v>8</v>
      </c>
      <c r="AC35" s="6" t="s">
        <v>8</v>
      </c>
    </row>
    <row r="36" spans="1:29" s="4" customFormat="1" ht="31.5" x14ac:dyDescent="0.25">
      <c r="A36" s="47" t="s">
        <v>50</v>
      </c>
      <c r="B36" s="48" t="s">
        <v>681</v>
      </c>
      <c r="C36" s="38">
        <v>2005</v>
      </c>
      <c r="D36" s="61">
        <v>62949</v>
      </c>
      <c r="E36" s="61">
        <v>39208</v>
      </c>
      <c r="F36" s="40">
        <f t="shared" si="0"/>
        <v>0.62285342102336816</v>
      </c>
      <c r="G36" s="49" t="s">
        <v>7</v>
      </c>
      <c r="H36" s="50">
        <v>17974</v>
      </c>
      <c r="I36" s="51">
        <f t="shared" si="1"/>
        <v>12186</v>
      </c>
      <c r="J36" s="44" t="s">
        <v>4</v>
      </c>
      <c r="K36" s="64">
        <v>5788</v>
      </c>
      <c r="L36" s="45">
        <f t="shared" si="2"/>
        <v>0.14762293409508265</v>
      </c>
      <c r="M36" s="45">
        <f t="shared" si="3"/>
        <v>9.1947449522629426E-2</v>
      </c>
      <c r="N36" s="44">
        <f t="shared" si="4"/>
        <v>2894</v>
      </c>
      <c r="O36" s="44">
        <f t="shared" si="5"/>
        <v>2894</v>
      </c>
      <c r="P36" s="44">
        <f t="shared" si="6"/>
        <v>3148</v>
      </c>
      <c r="Q36" s="44" t="str">
        <f t="shared" si="7"/>
        <v/>
      </c>
      <c r="R36" s="44">
        <f t="shared" si="8"/>
        <v>630</v>
      </c>
      <c r="S36" s="39" t="str">
        <f t="shared" si="9"/>
        <v/>
      </c>
      <c r="T36" s="45">
        <f t="shared" si="10"/>
        <v>9.1947449522629426E-2</v>
      </c>
      <c r="U36" s="45">
        <f t="shared" si="11"/>
        <v>0.71480087054599761</v>
      </c>
      <c r="W36" s="21" t="str">
        <f t="shared" si="12"/>
        <v>Lab</v>
      </c>
      <c r="X36" s="7" t="str">
        <f t="shared" si="13"/>
        <v>Lab</v>
      </c>
      <c r="Y36" s="7" t="str">
        <f t="shared" si="14"/>
        <v>Con</v>
      </c>
      <c r="Z36" s="7" t="str">
        <f t="shared" si="15"/>
        <v>Con</v>
      </c>
      <c r="AA36" s="7" t="s">
        <v>7</v>
      </c>
      <c r="AB36" s="7" t="s">
        <v>7</v>
      </c>
      <c r="AC36" s="7" t="s">
        <v>7</v>
      </c>
    </row>
    <row r="37" spans="1:29" s="4" customFormat="1" ht="15.75" x14ac:dyDescent="0.25">
      <c r="A37" s="47" t="s">
        <v>51</v>
      </c>
      <c r="B37" s="48" t="s">
        <v>666</v>
      </c>
      <c r="C37" s="38">
        <v>2005</v>
      </c>
      <c r="D37" s="61">
        <v>69548</v>
      </c>
      <c r="E37" s="61">
        <v>41049</v>
      </c>
      <c r="F37" s="40">
        <f t="shared" si="0"/>
        <v>0.59022545580031061</v>
      </c>
      <c r="G37" s="49" t="s">
        <v>7</v>
      </c>
      <c r="H37" s="50">
        <v>16569</v>
      </c>
      <c r="I37" s="51">
        <f t="shared" si="1"/>
        <v>16406</v>
      </c>
      <c r="J37" s="44" t="s">
        <v>4</v>
      </c>
      <c r="K37" s="64">
        <v>163</v>
      </c>
      <c r="L37" s="45">
        <f t="shared" si="2"/>
        <v>3.9708640892591783E-3</v>
      </c>
      <c r="M37" s="45">
        <f t="shared" si="3"/>
        <v>2.3437050670040835E-3</v>
      </c>
      <c r="N37" s="44">
        <f t="shared" si="4"/>
        <v>81.5</v>
      </c>
      <c r="O37" s="44">
        <f t="shared" si="5"/>
        <v>81.5</v>
      </c>
      <c r="P37" s="44">
        <f t="shared" si="6"/>
        <v>3478</v>
      </c>
      <c r="Q37" s="44" t="str">
        <f t="shared" si="7"/>
        <v>YES</v>
      </c>
      <c r="R37" s="44">
        <f t="shared" si="8"/>
        <v>696</v>
      </c>
      <c r="S37" s="39" t="str">
        <f t="shared" si="9"/>
        <v>YES</v>
      </c>
      <c r="T37" s="45">
        <f t="shared" si="10"/>
        <v>2.3437050670040835E-3</v>
      </c>
      <c r="U37" s="45">
        <f t="shared" si="11"/>
        <v>0.5925691608673147</v>
      </c>
      <c r="W37" s="21" t="str">
        <f t="shared" si="12"/>
        <v>Con</v>
      </c>
      <c r="X37" s="7" t="str">
        <f t="shared" si="13"/>
        <v>Con</v>
      </c>
      <c r="Y37" s="7" t="str">
        <f t="shared" si="14"/>
        <v>Con</v>
      </c>
      <c r="Z37" s="7" t="str">
        <f t="shared" si="15"/>
        <v>Con</v>
      </c>
      <c r="AA37" s="7" t="s">
        <v>4</v>
      </c>
      <c r="AB37" s="10" t="s">
        <v>4</v>
      </c>
      <c r="AC37" s="10" t="s">
        <v>4</v>
      </c>
    </row>
    <row r="38" spans="1:29" s="4" customFormat="1" ht="15.75" x14ac:dyDescent="0.25">
      <c r="A38" s="47" t="s">
        <v>52</v>
      </c>
      <c r="B38" s="48" t="s">
        <v>662</v>
      </c>
      <c r="C38" s="38">
        <v>2005</v>
      </c>
      <c r="D38" s="61">
        <v>67473</v>
      </c>
      <c r="E38" s="61">
        <v>43523</v>
      </c>
      <c r="F38" s="40">
        <f t="shared" si="0"/>
        <v>0.64504320246617164</v>
      </c>
      <c r="G38" s="49" t="s">
        <v>4</v>
      </c>
      <c r="H38" s="50">
        <v>24126</v>
      </c>
      <c r="I38" s="51">
        <f t="shared" si="1"/>
        <v>8873</v>
      </c>
      <c r="J38" s="44" t="s">
        <v>8</v>
      </c>
      <c r="K38" s="64">
        <v>15253</v>
      </c>
      <c r="L38" s="45">
        <f t="shared" si="2"/>
        <v>0.35045837832869975</v>
      </c>
      <c r="M38" s="45">
        <f t="shared" si="3"/>
        <v>0.22606079468824566</v>
      </c>
      <c r="N38" s="44">
        <f t="shared" si="4"/>
        <v>7626.5</v>
      </c>
      <c r="O38" s="44" t="str">
        <f t="shared" si="5"/>
        <v/>
      </c>
      <c r="P38" s="44">
        <f t="shared" si="6"/>
        <v>3374</v>
      </c>
      <c r="Q38" s="44" t="str">
        <f t="shared" si="7"/>
        <v/>
      </c>
      <c r="R38" s="44">
        <f t="shared" si="8"/>
        <v>675</v>
      </c>
      <c r="S38" s="39" t="str">
        <f t="shared" si="9"/>
        <v/>
      </c>
      <c r="T38" s="45">
        <f t="shared" si="10"/>
        <v>0.22606079468824566</v>
      </c>
      <c r="U38" s="45">
        <f t="shared" si="11"/>
        <v>0.87110399715441733</v>
      </c>
      <c r="W38" s="21" t="str">
        <f t="shared" si="12"/>
        <v>Con</v>
      </c>
      <c r="X38" s="7" t="str">
        <f t="shared" si="13"/>
        <v>Con</v>
      </c>
      <c r="Y38" s="7" t="str">
        <f t="shared" si="14"/>
        <v>Con</v>
      </c>
      <c r="Z38" s="7" t="str">
        <f t="shared" si="15"/>
        <v>Con</v>
      </c>
      <c r="AA38" s="7" t="s">
        <v>4</v>
      </c>
      <c r="AB38" s="7" t="s">
        <v>4</v>
      </c>
      <c r="AC38" s="7" t="s">
        <v>4</v>
      </c>
    </row>
    <row r="39" spans="1:29" s="4" customFormat="1" ht="15.75" x14ac:dyDescent="0.25">
      <c r="A39" s="47" t="s">
        <v>53</v>
      </c>
      <c r="B39" s="48" t="s">
        <v>666</v>
      </c>
      <c r="C39" s="38">
        <v>2005</v>
      </c>
      <c r="D39" s="61">
        <v>74706</v>
      </c>
      <c r="E39" s="61">
        <v>48964</v>
      </c>
      <c r="F39" s="40">
        <f t="shared" si="0"/>
        <v>0.65542258988568525</v>
      </c>
      <c r="G39" s="49" t="s">
        <v>4</v>
      </c>
      <c r="H39" s="50">
        <v>22183</v>
      </c>
      <c r="I39" s="51">
        <f t="shared" si="1"/>
        <v>13782</v>
      </c>
      <c r="J39" s="44" t="s">
        <v>7</v>
      </c>
      <c r="K39" s="64">
        <v>8401</v>
      </c>
      <c r="L39" s="45">
        <f t="shared" si="2"/>
        <v>0.17157503471938568</v>
      </c>
      <c r="M39" s="45">
        <f t="shared" si="3"/>
        <v>0.11245415361550612</v>
      </c>
      <c r="N39" s="44">
        <f t="shared" si="4"/>
        <v>4200.5</v>
      </c>
      <c r="O39" s="44" t="str">
        <f t="shared" si="5"/>
        <v/>
      </c>
      <c r="P39" s="44">
        <f t="shared" si="6"/>
        <v>3736</v>
      </c>
      <c r="Q39" s="44" t="str">
        <f t="shared" si="7"/>
        <v/>
      </c>
      <c r="R39" s="44">
        <f t="shared" si="8"/>
        <v>748</v>
      </c>
      <c r="S39" s="39" t="str">
        <f t="shared" si="9"/>
        <v/>
      </c>
      <c r="T39" s="45">
        <f t="shared" si="10"/>
        <v>0.11245415361550612</v>
      </c>
      <c r="U39" s="45">
        <f t="shared" si="11"/>
        <v>0.76787674350119139</v>
      </c>
      <c r="W39" s="21" t="str">
        <f t="shared" si="12"/>
        <v>Con</v>
      </c>
      <c r="X39" s="7" t="str">
        <f t="shared" si="13"/>
        <v>Con</v>
      </c>
      <c r="Y39" s="7" t="str">
        <f t="shared" si="14"/>
        <v>Con</v>
      </c>
      <c r="Z39" s="7" t="str">
        <f t="shared" si="15"/>
        <v>Lab</v>
      </c>
      <c r="AA39" s="7" t="s">
        <v>4</v>
      </c>
      <c r="AB39" s="7" t="s">
        <v>4</v>
      </c>
      <c r="AC39" s="10" t="s">
        <v>4</v>
      </c>
    </row>
    <row r="40" spans="1:29" s="4" customFormat="1" ht="15.75" x14ac:dyDescent="0.25">
      <c r="A40" s="52" t="s">
        <v>54</v>
      </c>
      <c r="B40" s="48" t="s">
        <v>668</v>
      </c>
      <c r="C40" s="38">
        <v>2005</v>
      </c>
      <c r="D40" s="61">
        <v>67103</v>
      </c>
      <c r="E40" s="61">
        <v>42072</v>
      </c>
      <c r="F40" s="40">
        <f t="shared" si="0"/>
        <v>0.62697643920540069</v>
      </c>
      <c r="G40" s="49" t="s">
        <v>7</v>
      </c>
      <c r="H40" s="50">
        <v>17557</v>
      </c>
      <c r="I40" s="51">
        <f t="shared" si="1"/>
        <v>14174</v>
      </c>
      <c r="J40" s="44" t="s">
        <v>4</v>
      </c>
      <c r="K40" s="64">
        <v>3383</v>
      </c>
      <c r="L40" s="45">
        <f t="shared" si="2"/>
        <v>8.040977372123978E-2</v>
      </c>
      <c r="M40" s="45">
        <f t="shared" si="3"/>
        <v>5.0415033605054914E-2</v>
      </c>
      <c r="N40" s="44">
        <f t="shared" si="4"/>
        <v>1691.5</v>
      </c>
      <c r="O40" s="44">
        <f t="shared" si="5"/>
        <v>1691.5</v>
      </c>
      <c r="P40" s="44">
        <f t="shared" si="6"/>
        <v>3356</v>
      </c>
      <c r="Q40" s="44" t="str">
        <f t="shared" si="7"/>
        <v/>
      </c>
      <c r="R40" s="44">
        <f t="shared" si="8"/>
        <v>672</v>
      </c>
      <c r="S40" s="39" t="str">
        <f t="shared" si="9"/>
        <v/>
      </c>
      <c r="T40" s="45">
        <f t="shared" si="10"/>
        <v>5.0415033605054914E-2</v>
      </c>
      <c r="U40" s="45">
        <f t="shared" si="11"/>
        <v>0.67739147281045564</v>
      </c>
      <c r="W40" s="21" t="str">
        <f t="shared" si="12"/>
        <v>Lab</v>
      </c>
      <c r="X40" s="7" t="str">
        <f t="shared" si="13"/>
        <v>Lab</v>
      </c>
      <c r="Y40" s="7" t="str">
        <f t="shared" si="14"/>
        <v>Con</v>
      </c>
      <c r="Z40" s="7" t="str">
        <f t="shared" si="15"/>
        <v>Con</v>
      </c>
      <c r="AA40" s="7" t="s">
        <v>4</v>
      </c>
      <c r="AB40" s="10" t="s">
        <v>4</v>
      </c>
      <c r="AC40" s="10" t="s">
        <v>4</v>
      </c>
    </row>
    <row r="41" spans="1:29" s="4" customFormat="1" ht="15.75" x14ac:dyDescent="0.25">
      <c r="A41" s="52" t="s">
        <v>55</v>
      </c>
      <c r="B41" s="48" t="s">
        <v>668</v>
      </c>
      <c r="C41" s="38">
        <v>2005</v>
      </c>
      <c r="D41" s="61">
        <v>73549</v>
      </c>
      <c r="E41" s="61">
        <v>50420</v>
      </c>
      <c r="F41" s="40">
        <f t="shared" si="0"/>
        <v>0.68552937497450683</v>
      </c>
      <c r="G41" s="49" t="s">
        <v>4</v>
      </c>
      <c r="H41" s="50">
        <v>23345</v>
      </c>
      <c r="I41" s="51">
        <f t="shared" si="1"/>
        <v>11990</v>
      </c>
      <c r="J41" s="44" t="s">
        <v>8</v>
      </c>
      <c r="K41" s="64">
        <v>11355</v>
      </c>
      <c r="L41" s="45">
        <f t="shared" si="2"/>
        <v>0.22520825069416897</v>
      </c>
      <c r="M41" s="45">
        <f t="shared" si="3"/>
        <v>0.1543868713374757</v>
      </c>
      <c r="N41" s="44">
        <f t="shared" si="4"/>
        <v>5677.5</v>
      </c>
      <c r="O41" s="44" t="str">
        <f t="shared" si="5"/>
        <v/>
      </c>
      <c r="P41" s="44">
        <f t="shared" si="6"/>
        <v>3678</v>
      </c>
      <c r="Q41" s="44" t="str">
        <f t="shared" si="7"/>
        <v/>
      </c>
      <c r="R41" s="44">
        <f t="shared" si="8"/>
        <v>736</v>
      </c>
      <c r="S41" s="39" t="str">
        <f t="shared" si="9"/>
        <v/>
      </c>
      <c r="T41" s="45">
        <f t="shared" si="10"/>
        <v>0.1543868713374757</v>
      </c>
      <c r="U41" s="45">
        <f t="shared" si="11"/>
        <v>0.83991624631198247</v>
      </c>
      <c r="W41" s="21" t="str">
        <f t="shared" si="12"/>
        <v>Con</v>
      </c>
      <c r="X41" s="7" t="str">
        <f t="shared" si="13"/>
        <v>Con</v>
      </c>
      <c r="Y41" s="7" t="str">
        <f t="shared" si="14"/>
        <v>Con</v>
      </c>
      <c r="Z41" s="7" t="str">
        <f t="shared" si="15"/>
        <v>LD</v>
      </c>
      <c r="AA41" s="7" t="s">
        <v>4</v>
      </c>
      <c r="AB41" s="7" t="s">
        <v>4</v>
      </c>
      <c r="AC41" s="7" t="s">
        <v>4</v>
      </c>
    </row>
    <row r="42" spans="1:29" s="4" customFormat="1" ht="15.75" x14ac:dyDescent="0.25">
      <c r="A42" s="52" t="s">
        <v>56</v>
      </c>
      <c r="B42" s="48" t="s">
        <v>668</v>
      </c>
      <c r="C42" s="38">
        <v>2005</v>
      </c>
      <c r="D42" s="61">
        <v>72762</v>
      </c>
      <c r="E42" s="61">
        <v>49505</v>
      </c>
      <c r="F42" s="40">
        <f t="shared" si="0"/>
        <v>0.68036887386273059</v>
      </c>
      <c r="G42" s="49" t="s">
        <v>4</v>
      </c>
      <c r="H42" s="50">
        <v>24725</v>
      </c>
      <c r="I42" s="51">
        <f t="shared" si="1"/>
        <v>12474</v>
      </c>
      <c r="J42" s="44" t="s">
        <v>7</v>
      </c>
      <c r="K42" s="64">
        <v>12251</v>
      </c>
      <c r="L42" s="45">
        <f t="shared" si="2"/>
        <v>0.24746995253004747</v>
      </c>
      <c r="M42" s="45">
        <f t="shared" si="3"/>
        <v>0.16837085291773179</v>
      </c>
      <c r="N42" s="44">
        <f t="shared" si="4"/>
        <v>6125.5</v>
      </c>
      <c r="O42" s="44" t="str">
        <f t="shared" si="5"/>
        <v/>
      </c>
      <c r="P42" s="44">
        <f t="shared" si="6"/>
        <v>3639</v>
      </c>
      <c r="Q42" s="44" t="str">
        <f t="shared" si="7"/>
        <v/>
      </c>
      <c r="R42" s="44">
        <f t="shared" si="8"/>
        <v>728</v>
      </c>
      <c r="S42" s="39" t="str">
        <f t="shared" si="9"/>
        <v/>
      </c>
      <c r="T42" s="45">
        <f t="shared" si="10"/>
        <v>0.16837085291773179</v>
      </c>
      <c r="U42" s="45">
        <f t="shared" si="11"/>
        <v>0.84873972678046239</v>
      </c>
      <c r="W42" s="21" t="str">
        <f t="shared" si="12"/>
        <v>Con</v>
      </c>
      <c r="X42" s="7" t="str">
        <f t="shared" si="13"/>
        <v>Con</v>
      </c>
      <c r="Y42" s="7" t="str">
        <f t="shared" si="14"/>
        <v>Con</v>
      </c>
      <c r="Z42" s="7" t="str">
        <f t="shared" si="15"/>
        <v>Con</v>
      </c>
      <c r="AA42" s="7" t="s">
        <v>4</v>
      </c>
      <c r="AB42" s="7" t="s">
        <v>4</v>
      </c>
      <c r="AC42" s="7" t="s">
        <v>4</v>
      </c>
    </row>
    <row r="43" spans="1:29" s="4" customFormat="1" ht="15.75" x14ac:dyDescent="0.25">
      <c r="A43" s="47" t="s">
        <v>57</v>
      </c>
      <c r="B43" s="48" t="s">
        <v>668</v>
      </c>
      <c r="C43" s="38">
        <v>2005</v>
      </c>
      <c r="D43" s="61">
        <v>72925</v>
      </c>
      <c r="E43" s="61">
        <v>45814</v>
      </c>
      <c r="F43" s="40">
        <f t="shared" si="0"/>
        <v>0.62823448748714428</v>
      </c>
      <c r="G43" s="49" t="s">
        <v>4</v>
      </c>
      <c r="H43" s="50">
        <v>22114</v>
      </c>
      <c r="I43" s="51">
        <f t="shared" si="1"/>
        <v>13837</v>
      </c>
      <c r="J43" s="44" t="s">
        <v>7</v>
      </c>
      <c r="K43" s="64">
        <v>8277</v>
      </c>
      <c r="L43" s="45">
        <f t="shared" si="2"/>
        <v>0.18066529881695551</v>
      </c>
      <c r="M43" s="45">
        <f t="shared" si="3"/>
        <v>0.11350017140898183</v>
      </c>
      <c r="N43" s="44">
        <f t="shared" si="4"/>
        <v>4138.5</v>
      </c>
      <c r="O43" s="44" t="str">
        <f t="shared" si="5"/>
        <v/>
      </c>
      <c r="P43" s="44">
        <f t="shared" si="6"/>
        <v>3647</v>
      </c>
      <c r="Q43" s="44" t="str">
        <f t="shared" si="7"/>
        <v/>
      </c>
      <c r="R43" s="44">
        <f t="shared" si="8"/>
        <v>730</v>
      </c>
      <c r="S43" s="39" t="str">
        <f t="shared" si="9"/>
        <v/>
      </c>
      <c r="T43" s="45">
        <f t="shared" si="10"/>
        <v>0.11350017140898183</v>
      </c>
      <c r="U43" s="45">
        <f t="shared" si="11"/>
        <v>0.74173465889612611</v>
      </c>
      <c r="W43" s="21" t="str">
        <f t="shared" si="12"/>
        <v>Con</v>
      </c>
      <c r="X43" s="7" t="str">
        <f t="shared" si="13"/>
        <v>Con</v>
      </c>
      <c r="Y43" s="7" t="str">
        <f t="shared" si="14"/>
        <v>Con</v>
      </c>
      <c r="Z43" s="7" t="str">
        <f t="shared" si="15"/>
        <v>Lab</v>
      </c>
      <c r="AA43" s="7" t="s">
        <v>4</v>
      </c>
      <c r="AB43" s="7" t="s">
        <v>4</v>
      </c>
      <c r="AC43" s="10" t="s">
        <v>4</v>
      </c>
    </row>
    <row r="44" spans="1:29" s="4" customFormat="1" ht="15.75" x14ac:dyDescent="0.25">
      <c r="A44" s="47" t="s">
        <v>58</v>
      </c>
      <c r="B44" s="48" t="s">
        <v>674</v>
      </c>
      <c r="C44" s="38">
        <v>2005</v>
      </c>
      <c r="D44" s="61">
        <v>52899</v>
      </c>
      <c r="E44" s="61">
        <v>30831</v>
      </c>
      <c r="F44" s="40">
        <f t="shared" si="0"/>
        <v>0.58282765269664838</v>
      </c>
      <c r="G44" s="49" t="s">
        <v>5</v>
      </c>
      <c r="H44" s="50">
        <v>15152</v>
      </c>
      <c r="I44" s="51">
        <f t="shared" si="1"/>
        <v>9275</v>
      </c>
      <c r="J44" s="44" t="s">
        <v>715</v>
      </c>
      <c r="K44" s="64">
        <v>5877</v>
      </c>
      <c r="L44" s="45">
        <f t="shared" si="2"/>
        <v>0.19061983068989005</v>
      </c>
      <c r="M44" s="45">
        <f t="shared" si="3"/>
        <v>0.11109850847842115</v>
      </c>
      <c r="N44" s="44">
        <f t="shared" si="4"/>
        <v>2938.5</v>
      </c>
      <c r="O44" s="44" t="str">
        <f t="shared" si="5"/>
        <v/>
      </c>
      <c r="P44" s="44">
        <f t="shared" si="6"/>
        <v>2645</v>
      </c>
      <c r="Q44" s="44" t="str">
        <f t="shared" si="7"/>
        <v/>
      </c>
      <c r="R44" s="44">
        <f t="shared" si="8"/>
        <v>529</v>
      </c>
      <c r="S44" s="39" t="str">
        <f t="shared" si="9"/>
        <v/>
      </c>
      <c r="T44" s="45">
        <f t="shared" si="10"/>
        <v>0.11109850847842115</v>
      </c>
      <c r="U44" s="45">
        <f t="shared" si="11"/>
        <v>0.69392616117506956</v>
      </c>
      <c r="W44" s="21" t="str">
        <f t="shared" si="12"/>
        <v>DUP</v>
      </c>
      <c r="X44" s="7" t="str">
        <f t="shared" si="13"/>
        <v>DUP</v>
      </c>
      <c r="Y44" s="7" t="str">
        <f t="shared" si="14"/>
        <v>UU</v>
      </c>
      <c r="Z44" s="7" t="str">
        <f t="shared" si="15"/>
        <v>UU</v>
      </c>
      <c r="AA44" s="7" t="s">
        <v>5</v>
      </c>
      <c r="AB44" s="7" t="s">
        <v>5</v>
      </c>
      <c r="AC44" s="7" t="s">
        <v>5</v>
      </c>
    </row>
    <row r="45" spans="1:29" s="4" customFormat="1" ht="15.75" x14ac:dyDescent="0.25">
      <c r="A45" s="47" t="s">
        <v>59</v>
      </c>
      <c r="B45" s="48" t="s">
        <v>674</v>
      </c>
      <c r="C45" s="38">
        <v>2005</v>
      </c>
      <c r="D45" s="61">
        <v>52535</v>
      </c>
      <c r="E45" s="61">
        <v>30540</v>
      </c>
      <c r="F45" s="40">
        <f t="shared" si="0"/>
        <v>0.58132673455791373</v>
      </c>
      <c r="G45" s="49" t="s">
        <v>5</v>
      </c>
      <c r="H45" s="50">
        <v>13935</v>
      </c>
      <c r="I45" s="51">
        <f t="shared" si="1"/>
        <v>8747</v>
      </c>
      <c r="J45" s="44" t="s">
        <v>11</v>
      </c>
      <c r="K45" s="64">
        <v>5188</v>
      </c>
      <c r="L45" s="45">
        <f t="shared" si="2"/>
        <v>0.16987557301899148</v>
      </c>
      <c r="M45" s="45">
        <f t="shared" si="3"/>
        <v>9.8753212144284758E-2</v>
      </c>
      <c r="N45" s="44">
        <f t="shared" si="4"/>
        <v>2594</v>
      </c>
      <c r="O45" s="44" t="str">
        <f t="shared" si="5"/>
        <v/>
      </c>
      <c r="P45" s="44">
        <f t="shared" si="6"/>
        <v>2627</v>
      </c>
      <c r="Q45" s="44" t="str">
        <f t="shared" si="7"/>
        <v/>
      </c>
      <c r="R45" s="44">
        <f t="shared" si="8"/>
        <v>526</v>
      </c>
      <c r="S45" s="39" t="str">
        <f t="shared" si="9"/>
        <v/>
      </c>
      <c r="T45" s="45">
        <f t="shared" si="10"/>
        <v>9.8753212144284758E-2</v>
      </c>
      <c r="U45" s="45">
        <f t="shared" si="11"/>
        <v>0.68007994670219851</v>
      </c>
      <c r="W45" s="21" t="str">
        <f t="shared" si="12"/>
        <v>DUP</v>
      </c>
      <c r="X45" s="7" t="str">
        <f t="shared" si="13"/>
        <v>DUP</v>
      </c>
      <c r="Y45" s="7" t="str">
        <f t="shared" si="14"/>
        <v>SF</v>
      </c>
      <c r="Z45" s="7" t="str">
        <f t="shared" si="15"/>
        <v>SF</v>
      </c>
      <c r="AA45" s="7" t="s">
        <v>5</v>
      </c>
      <c r="AB45" s="7" t="s">
        <v>5</v>
      </c>
      <c r="AC45" s="7" t="s">
        <v>5</v>
      </c>
    </row>
    <row r="46" spans="1:29" s="4" customFormat="1" ht="15.75" x14ac:dyDescent="0.25">
      <c r="A46" s="47" t="s">
        <v>60</v>
      </c>
      <c r="B46" s="48" t="s">
        <v>674</v>
      </c>
      <c r="C46" s="38">
        <v>2005</v>
      </c>
      <c r="D46" s="61">
        <v>52218</v>
      </c>
      <c r="E46" s="61">
        <v>32028</v>
      </c>
      <c r="F46" s="40">
        <f t="shared" si="0"/>
        <v>0.61335171779846032</v>
      </c>
      <c r="G46" s="49" t="s">
        <v>10</v>
      </c>
      <c r="H46" s="50">
        <v>10339</v>
      </c>
      <c r="I46" s="51">
        <f t="shared" si="1"/>
        <v>9104</v>
      </c>
      <c r="J46" s="44" t="s">
        <v>5</v>
      </c>
      <c r="K46" s="64">
        <v>1235</v>
      </c>
      <c r="L46" s="45">
        <f t="shared" si="2"/>
        <v>3.8560009991257652E-2</v>
      </c>
      <c r="M46" s="45">
        <f t="shared" si="3"/>
        <v>2.3650848366463671E-2</v>
      </c>
      <c r="N46" s="44">
        <f t="shared" si="4"/>
        <v>617.5</v>
      </c>
      <c r="O46" s="44" t="str">
        <f t="shared" si="5"/>
        <v/>
      </c>
      <c r="P46" s="44">
        <f t="shared" si="6"/>
        <v>2611</v>
      </c>
      <c r="Q46" s="44" t="str">
        <f t="shared" si="7"/>
        <v>YES</v>
      </c>
      <c r="R46" s="44">
        <f t="shared" si="8"/>
        <v>523</v>
      </c>
      <c r="S46" s="39" t="str">
        <f t="shared" si="9"/>
        <v/>
      </c>
      <c r="T46" s="45">
        <f t="shared" si="10"/>
        <v>2.3650848366463671E-2</v>
      </c>
      <c r="U46" s="45">
        <f t="shared" si="11"/>
        <v>0.63700256616492401</v>
      </c>
      <c r="W46" s="21" t="str">
        <f t="shared" si="12"/>
        <v>DUP</v>
      </c>
      <c r="X46" s="7" t="str">
        <f t="shared" si="13"/>
        <v>SDLP</v>
      </c>
      <c r="Y46" s="7" t="str">
        <f t="shared" si="14"/>
        <v>DUP</v>
      </c>
      <c r="Z46" s="7" t="str">
        <f t="shared" si="15"/>
        <v>DUP</v>
      </c>
      <c r="AA46" s="7" t="s">
        <v>5</v>
      </c>
      <c r="AB46" s="6" t="s">
        <v>10</v>
      </c>
      <c r="AC46" s="6" t="s">
        <v>10</v>
      </c>
    </row>
    <row r="47" spans="1:29" s="4" customFormat="1" ht="15.75" x14ac:dyDescent="0.25">
      <c r="A47" s="47" t="s">
        <v>61</v>
      </c>
      <c r="B47" s="48" t="s">
        <v>674</v>
      </c>
      <c r="C47" s="38">
        <v>2005</v>
      </c>
      <c r="D47" s="61">
        <v>53536</v>
      </c>
      <c r="E47" s="61">
        <v>34545</v>
      </c>
      <c r="F47" s="40">
        <f t="shared" si="0"/>
        <v>0.64526673640167365</v>
      </c>
      <c r="G47" s="49" t="s">
        <v>11</v>
      </c>
      <c r="H47" s="50">
        <v>24348</v>
      </c>
      <c r="I47" s="51">
        <f t="shared" si="1"/>
        <v>5033</v>
      </c>
      <c r="J47" s="44" t="s">
        <v>10</v>
      </c>
      <c r="K47" s="64">
        <v>19315</v>
      </c>
      <c r="L47" s="45">
        <f t="shared" si="2"/>
        <v>0.55912577797076279</v>
      </c>
      <c r="M47" s="45">
        <f t="shared" si="3"/>
        <v>0.36078526598924088</v>
      </c>
      <c r="N47" s="44">
        <f t="shared" si="4"/>
        <v>9657.5</v>
      </c>
      <c r="O47" s="44" t="str">
        <f t="shared" si="5"/>
        <v/>
      </c>
      <c r="P47" s="44">
        <f t="shared" si="6"/>
        <v>2677</v>
      </c>
      <c r="Q47" s="44" t="str">
        <f t="shared" si="7"/>
        <v/>
      </c>
      <c r="R47" s="44">
        <f t="shared" si="8"/>
        <v>536</v>
      </c>
      <c r="S47" s="39" t="str">
        <f t="shared" si="9"/>
        <v/>
      </c>
      <c r="T47" s="45">
        <f t="shared" si="10"/>
        <v>0.36078526598924088</v>
      </c>
      <c r="U47" s="45">
        <f t="shared" si="11"/>
        <v>1.0060520023909145</v>
      </c>
      <c r="W47" s="21" t="str">
        <f t="shared" si="12"/>
        <v>SF</v>
      </c>
      <c r="X47" s="7" t="str">
        <f t="shared" si="13"/>
        <v>SF</v>
      </c>
      <c r="Y47" s="7" t="str">
        <f t="shared" si="14"/>
        <v>SF</v>
      </c>
      <c r="Z47" s="7" t="str">
        <f t="shared" si="15"/>
        <v>SF</v>
      </c>
      <c r="AA47" s="7" t="s">
        <v>11</v>
      </c>
      <c r="AB47" s="6" t="s">
        <v>11</v>
      </c>
      <c r="AC47" s="6" t="s">
        <v>11</v>
      </c>
    </row>
    <row r="48" spans="1:29" s="4" customFormat="1" ht="15.75" x14ac:dyDescent="0.25">
      <c r="A48" s="47" t="s">
        <v>64</v>
      </c>
      <c r="B48" s="48" t="s">
        <v>661</v>
      </c>
      <c r="C48" s="38">
        <v>2005</v>
      </c>
      <c r="D48" s="61">
        <v>70855</v>
      </c>
      <c r="E48" s="61">
        <v>45388</v>
      </c>
      <c r="F48" s="40">
        <f t="shared" si="0"/>
        <v>0.64057582386564105</v>
      </c>
      <c r="G48" s="49" t="s">
        <v>8</v>
      </c>
      <c r="H48" s="50">
        <v>18993</v>
      </c>
      <c r="I48" s="51">
        <f t="shared" si="1"/>
        <v>13092</v>
      </c>
      <c r="J48" s="44" t="s">
        <v>4</v>
      </c>
      <c r="K48" s="64">
        <v>5901</v>
      </c>
      <c r="L48" s="45">
        <f t="shared" si="2"/>
        <v>0.13001233806292412</v>
      </c>
      <c r="M48" s="45">
        <f t="shared" si="3"/>
        <v>8.3282760567355868E-2</v>
      </c>
      <c r="N48" s="44">
        <f t="shared" si="4"/>
        <v>2950.5</v>
      </c>
      <c r="O48" s="44" t="str">
        <f t="shared" si="5"/>
        <v/>
      </c>
      <c r="P48" s="44">
        <f t="shared" si="6"/>
        <v>3543</v>
      </c>
      <c r="Q48" s="44" t="str">
        <f t="shared" si="7"/>
        <v/>
      </c>
      <c r="R48" s="44">
        <f t="shared" si="8"/>
        <v>709</v>
      </c>
      <c r="S48" s="39" t="str">
        <f t="shared" si="9"/>
        <v/>
      </c>
      <c r="T48" s="45">
        <f t="shared" si="10"/>
        <v>8.3282760567355868E-2</v>
      </c>
      <c r="U48" s="45">
        <f t="shared" si="11"/>
        <v>0.72385858443299689</v>
      </c>
      <c r="W48" s="21" t="str">
        <f t="shared" si="12"/>
        <v>LD</v>
      </c>
      <c r="X48" s="7" t="str">
        <f t="shared" si="13"/>
        <v>LD</v>
      </c>
      <c r="Y48" s="7" t="str">
        <f t="shared" si="14"/>
        <v>Con</v>
      </c>
      <c r="Z48" s="7" t="str">
        <f t="shared" si="15"/>
        <v>Con</v>
      </c>
      <c r="AA48" s="7" t="s">
        <v>8</v>
      </c>
      <c r="AB48" s="6" t="s">
        <v>8</v>
      </c>
      <c r="AC48" s="6" t="s">
        <v>8</v>
      </c>
    </row>
    <row r="49" spans="1:29" s="4" customFormat="1" ht="15.75" x14ac:dyDescent="0.25">
      <c r="A49" s="47" t="s">
        <v>63</v>
      </c>
      <c r="B49" s="48" t="s">
        <v>670</v>
      </c>
      <c r="C49" s="38">
        <v>2005</v>
      </c>
      <c r="D49" s="61">
        <v>56722</v>
      </c>
      <c r="E49" s="61">
        <v>36090</v>
      </c>
      <c r="F49" s="40">
        <f t="shared" si="0"/>
        <v>0.63626106272698424</v>
      </c>
      <c r="G49" s="49" t="s">
        <v>8</v>
      </c>
      <c r="H49" s="50">
        <v>19052</v>
      </c>
      <c r="I49" s="51">
        <f t="shared" si="1"/>
        <v>10420</v>
      </c>
      <c r="J49" s="44" t="s">
        <v>4</v>
      </c>
      <c r="K49" s="64">
        <v>8632</v>
      </c>
      <c r="L49" s="45">
        <f t="shared" si="2"/>
        <v>0.23917982820725964</v>
      </c>
      <c r="M49" s="45">
        <f t="shared" si="3"/>
        <v>0.15218081167800854</v>
      </c>
      <c r="N49" s="44">
        <f t="shared" si="4"/>
        <v>4316</v>
      </c>
      <c r="O49" s="44" t="str">
        <f t="shared" si="5"/>
        <v/>
      </c>
      <c r="P49" s="44">
        <f t="shared" si="6"/>
        <v>2837</v>
      </c>
      <c r="Q49" s="44" t="str">
        <f t="shared" si="7"/>
        <v/>
      </c>
      <c r="R49" s="44">
        <f t="shared" si="8"/>
        <v>568</v>
      </c>
      <c r="S49" s="39" t="str">
        <f t="shared" si="9"/>
        <v/>
      </c>
      <c r="T49" s="45">
        <f t="shared" si="10"/>
        <v>0.15218081167800854</v>
      </c>
      <c r="U49" s="45">
        <f t="shared" si="11"/>
        <v>0.7884418744049928</v>
      </c>
      <c r="W49" s="21" t="str">
        <f t="shared" si="12"/>
        <v>LD</v>
      </c>
      <c r="X49" s="7" t="str">
        <f t="shared" si="13"/>
        <v>LD</v>
      </c>
      <c r="Y49" s="7" t="str">
        <f t="shared" si="14"/>
        <v>LD</v>
      </c>
      <c r="Z49" s="7" t="str">
        <f t="shared" si="15"/>
        <v>Con</v>
      </c>
      <c r="AA49" s="7" t="s">
        <v>8</v>
      </c>
      <c r="AB49" s="6" t="s">
        <v>8</v>
      </c>
      <c r="AC49" s="6" t="s">
        <v>8</v>
      </c>
    </row>
    <row r="50" spans="1:29" s="4" customFormat="1" ht="15.75" x14ac:dyDescent="0.25">
      <c r="A50" s="52" t="s">
        <v>65</v>
      </c>
      <c r="B50" s="48" t="s">
        <v>666</v>
      </c>
      <c r="C50" s="38">
        <v>2005</v>
      </c>
      <c r="D50" s="61">
        <v>82599</v>
      </c>
      <c r="E50" s="61">
        <v>44007</v>
      </c>
      <c r="F50" s="40">
        <f t="shared" si="0"/>
        <v>0.53277884720154001</v>
      </c>
      <c r="G50" s="49" t="s">
        <v>724</v>
      </c>
      <c r="H50" s="50">
        <v>15801</v>
      </c>
      <c r="I50" s="51">
        <f t="shared" si="1"/>
        <v>14978</v>
      </c>
      <c r="J50" s="44" t="s">
        <v>7</v>
      </c>
      <c r="K50" s="64">
        <v>823</v>
      </c>
      <c r="L50" s="45">
        <f t="shared" si="2"/>
        <v>1.8701570204740156E-2</v>
      </c>
      <c r="M50" s="45">
        <f t="shared" si="3"/>
        <v>9.9638010145401273E-3</v>
      </c>
      <c r="N50" s="44">
        <f t="shared" si="4"/>
        <v>411.5</v>
      </c>
      <c r="O50" s="44" t="str">
        <f t="shared" si="5"/>
        <v/>
      </c>
      <c r="P50" s="44">
        <f t="shared" si="6"/>
        <v>4130</v>
      </c>
      <c r="Q50" s="44" t="str">
        <f t="shared" si="7"/>
        <v>YES</v>
      </c>
      <c r="R50" s="44">
        <f t="shared" si="8"/>
        <v>826</v>
      </c>
      <c r="S50" s="39" t="str">
        <f t="shared" si="9"/>
        <v>YES</v>
      </c>
      <c r="T50" s="45">
        <f t="shared" si="10"/>
        <v>9.9638010145401273E-3</v>
      </c>
      <c r="U50" s="45">
        <f t="shared" si="11"/>
        <v>0.54274264821608009</v>
      </c>
      <c r="W50" s="21" t="str">
        <f t="shared" si="12"/>
        <v>Lab</v>
      </c>
      <c r="X50" s="7" t="str">
        <f t="shared" si="13"/>
        <v>Lab</v>
      </c>
      <c r="Y50" s="7" t="str">
        <f t="shared" si="14"/>
        <v>Lab</v>
      </c>
      <c r="Z50" s="7" t="str">
        <f t="shared" si="15"/>
        <v>Lab</v>
      </c>
      <c r="AA50" s="7" t="s">
        <v>7</v>
      </c>
      <c r="AB50" s="6" t="s">
        <v>724</v>
      </c>
      <c r="AC50" s="6" t="s">
        <v>724</v>
      </c>
    </row>
    <row r="51" spans="1:29" s="4" customFormat="1" ht="31.5" x14ac:dyDescent="0.25">
      <c r="A51" s="47" t="s">
        <v>66</v>
      </c>
      <c r="B51" s="48" t="s">
        <v>681</v>
      </c>
      <c r="C51" s="38">
        <v>2005</v>
      </c>
      <c r="D51" s="61">
        <v>76868</v>
      </c>
      <c r="E51" s="61">
        <v>50203</v>
      </c>
      <c r="F51" s="40">
        <f t="shared" si="0"/>
        <v>0.65310662434302957</v>
      </c>
      <c r="G51" s="49" t="s">
        <v>4</v>
      </c>
      <c r="H51" s="50">
        <v>20435</v>
      </c>
      <c r="I51" s="51">
        <f t="shared" si="1"/>
        <v>17854</v>
      </c>
      <c r="J51" s="44" t="s">
        <v>7</v>
      </c>
      <c r="K51" s="64">
        <v>2581</v>
      </c>
      <c r="L51" s="45">
        <f t="shared" si="2"/>
        <v>5.1411270242814174E-2</v>
      </c>
      <c r="M51" s="45">
        <f t="shared" si="3"/>
        <v>3.3577041161471616E-2</v>
      </c>
      <c r="N51" s="44">
        <f t="shared" si="4"/>
        <v>1290.5</v>
      </c>
      <c r="O51" s="44" t="str">
        <f t="shared" si="5"/>
        <v/>
      </c>
      <c r="P51" s="44">
        <f t="shared" si="6"/>
        <v>3844</v>
      </c>
      <c r="Q51" s="44" t="str">
        <f t="shared" si="7"/>
        <v>YES</v>
      </c>
      <c r="R51" s="44">
        <f t="shared" si="8"/>
        <v>769</v>
      </c>
      <c r="S51" s="39" t="str">
        <f t="shared" si="9"/>
        <v/>
      </c>
      <c r="T51" s="45">
        <f t="shared" si="10"/>
        <v>3.3577041161471616E-2</v>
      </c>
      <c r="U51" s="45">
        <f t="shared" si="11"/>
        <v>0.68668366550450122</v>
      </c>
      <c r="W51" s="21" t="str">
        <f t="shared" si="12"/>
        <v>Lab</v>
      </c>
      <c r="X51" s="7" t="str">
        <f t="shared" si="13"/>
        <v>Con</v>
      </c>
      <c r="Y51" s="7" t="str">
        <f t="shared" si="14"/>
        <v>Lab</v>
      </c>
      <c r="Z51" s="7" t="str">
        <f t="shared" si="15"/>
        <v>Lab</v>
      </c>
      <c r="AA51" s="7" t="s">
        <v>7</v>
      </c>
      <c r="AB51" s="7" t="s">
        <v>4</v>
      </c>
      <c r="AC51" s="10" t="s">
        <v>4</v>
      </c>
    </row>
    <row r="52" spans="1:29" s="4" customFormat="1" ht="15.75" x14ac:dyDescent="0.25">
      <c r="A52" s="47" t="s">
        <v>67</v>
      </c>
      <c r="B52" s="48" t="s">
        <v>662</v>
      </c>
      <c r="C52" s="38">
        <v>2005</v>
      </c>
      <c r="D52" s="61">
        <v>69450</v>
      </c>
      <c r="E52" s="61">
        <v>46834</v>
      </c>
      <c r="F52" s="40">
        <f t="shared" si="0"/>
        <v>0.67435565154787613</v>
      </c>
      <c r="G52" s="49" t="s">
        <v>4</v>
      </c>
      <c r="H52" s="50">
        <v>24629</v>
      </c>
      <c r="I52" s="51">
        <f t="shared" si="1"/>
        <v>11180</v>
      </c>
      <c r="J52" s="44" t="s">
        <v>8</v>
      </c>
      <c r="K52" s="64">
        <v>13449</v>
      </c>
      <c r="L52" s="45">
        <f t="shared" si="2"/>
        <v>0.28716317205449032</v>
      </c>
      <c r="M52" s="45">
        <f t="shared" si="3"/>
        <v>0.1936501079913607</v>
      </c>
      <c r="N52" s="44">
        <f t="shared" si="4"/>
        <v>6724.5</v>
      </c>
      <c r="O52" s="44" t="str">
        <f t="shared" si="5"/>
        <v/>
      </c>
      <c r="P52" s="44">
        <f t="shared" si="6"/>
        <v>3473</v>
      </c>
      <c r="Q52" s="44" t="str">
        <f t="shared" si="7"/>
        <v/>
      </c>
      <c r="R52" s="44">
        <f t="shared" si="8"/>
        <v>695</v>
      </c>
      <c r="S52" s="39" t="str">
        <f t="shared" si="9"/>
        <v/>
      </c>
      <c r="T52" s="45">
        <f t="shared" si="10"/>
        <v>0.1936501079913607</v>
      </c>
      <c r="U52" s="45">
        <f t="shared" si="11"/>
        <v>0.86800575953923687</v>
      </c>
      <c r="W52" s="21" t="str">
        <f t="shared" si="12"/>
        <v>Con</v>
      </c>
      <c r="X52" s="7" t="str">
        <f t="shared" si="13"/>
        <v>Con</v>
      </c>
      <c r="Y52" s="7" t="str">
        <f t="shared" si="14"/>
        <v>Con</v>
      </c>
      <c r="Z52" s="7" t="str">
        <f t="shared" si="15"/>
        <v>Con</v>
      </c>
      <c r="AA52" s="7" t="s">
        <v>4</v>
      </c>
      <c r="AB52" s="7" t="s">
        <v>4</v>
      </c>
      <c r="AC52" s="7" t="s">
        <v>4</v>
      </c>
    </row>
    <row r="53" spans="1:29" s="4" customFormat="1" ht="15.75" x14ac:dyDescent="0.25">
      <c r="A53" s="47" t="s">
        <v>68</v>
      </c>
      <c r="B53" s="48" t="s">
        <v>666</v>
      </c>
      <c r="C53" s="38">
        <v>2005</v>
      </c>
      <c r="D53" s="61">
        <v>65023</v>
      </c>
      <c r="E53" s="61">
        <v>42580</v>
      </c>
      <c r="F53" s="40">
        <f t="shared" si="0"/>
        <v>0.65484520861848883</v>
      </c>
      <c r="G53" s="49" t="s">
        <v>4</v>
      </c>
      <c r="H53" s="50">
        <v>19722</v>
      </c>
      <c r="I53" s="51">
        <f t="shared" si="1"/>
        <v>15171</v>
      </c>
      <c r="J53" s="44" t="s">
        <v>7</v>
      </c>
      <c r="K53" s="64">
        <v>4551</v>
      </c>
      <c r="L53" s="45">
        <f t="shared" si="2"/>
        <v>0.10688116486613433</v>
      </c>
      <c r="M53" s="45">
        <f t="shared" si="3"/>
        <v>6.9990618704150839E-2</v>
      </c>
      <c r="N53" s="44">
        <f t="shared" si="4"/>
        <v>2275.5</v>
      </c>
      <c r="O53" s="44" t="str">
        <f t="shared" si="5"/>
        <v/>
      </c>
      <c r="P53" s="44">
        <f t="shared" si="6"/>
        <v>3252</v>
      </c>
      <c r="Q53" s="44" t="str">
        <f t="shared" si="7"/>
        <v/>
      </c>
      <c r="R53" s="44">
        <f t="shared" si="8"/>
        <v>651</v>
      </c>
      <c r="S53" s="39" t="str">
        <f t="shared" si="9"/>
        <v/>
      </c>
      <c r="T53" s="45">
        <f t="shared" si="10"/>
        <v>6.9990618704150839E-2</v>
      </c>
      <c r="U53" s="45">
        <f t="shared" si="11"/>
        <v>0.72483582732263963</v>
      </c>
      <c r="W53" s="21" t="str">
        <f t="shared" si="12"/>
        <v>Con</v>
      </c>
      <c r="X53" s="7" t="str">
        <f t="shared" si="13"/>
        <v>Con</v>
      </c>
      <c r="Y53" s="7" t="str">
        <f t="shared" si="14"/>
        <v>Lab</v>
      </c>
      <c r="Z53" s="7" t="str">
        <f t="shared" si="15"/>
        <v>Lab</v>
      </c>
      <c r="AA53" s="7" t="s">
        <v>7</v>
      </c>
      <c r="AB53" s="7" t="s">
        <v>4</v>
      </c>
      <c r="AC53" s="7" t="s">
        <v>4</v>
      </c>
    </row>
    <row r="54" spans="1:29" s="4" customFormat="1" ht="15.75" x14ac:dyDescent="0.25">
      <c r="A54" s="47" t="s">
        <v>723</v>
      </c>
      <c r="B54" s="48" t="s">
        <v>668</v>
      </c>
      <c r="C54" s="38">
        <v>2005</v>
      </c>
      <c r="D54" s="61">
        <v>78926</v>
      </c>
      <c r="E54" s="61">
        <v>48858</v>
      </c>
      <c r="F54" s="40">
        <f t="shared" si="0"/>
        <v>0.61903555228948637</v>
      </c>
      <c r="G54" s="49" t="s">
        <v>4</v>
      </c>
      <c r="H54" s="50">
        <v>25487</v>
      </c>
      <c r="I54" s="51">
        <f t="shared" si="1"/>
        <v>14281</v>
      </c>
      <c r="J54" s="44" t="s">
        <v>7</v>
      </c>
      <c r="K54" s="64">
        <v>11206</v>
      </c>
      <c r="L54" s="45">
        <f t="shared" si="2"/>
        <v>0.22935854926521757</v>
      </c>
      <c r="M54" s="45">
        <f t="shared" si="3"/>
        <v>0.14198109621670932</v>
      </c>
      <c r="N54" s="44">
        <f t="shared" si="4"/>
        <v>5603</v>
      </c>
      <c r="O54" s="44" t="str">
        <f t="shared" si="5"/>
        <v/>
      </c>
      <c r="P54" s="44">
        <f t="shared" si="6"/>
        <v>3947</v>
      </c>
      <c r="Q54" s="44" t="str">
        <f t="shared" si="7"/>
        <v/>
      </c>
      <c r="R54" s="44">
        <f t="shared" si="8"/>
        <v>790</v>
      </c>
      <c r="S54" s="39" t="str">
        <f t="shared" si="9"/>
        <v/>
      </c>
      <c r="T54" s="45">
        <f t="shared" si="10"/>
        <v>0.14198109621670932</v>
      </c>
      <c r="U54" s="45">
        <f t="shared" si="11"/>
        <v>0.76101664850619566</v>
      </c>
      <c r="W54" s="21" t="str">
        <f t="shared" si="12"/>
        <v>Con</v>
      </c>
      <c r="X54" s="7" t="str">
        <f t="shared" si="13"/>
        <v>Con</v>
      </c>
      <c r="Y54" s="7" t="str">
        <f t="shared" si="14"/>
        <v>Con</v>
      </c>
      <c r="Z54" s="7" t="str">
        <f t="shared" si="15"/>
        <v>Lab</v>
      </c>
      <c r="AA54" s="7" t="s">
        <v>4</v>
      </c>
      <c r="AB54" s="7" t="s">
        <v>4</v>
      </c>
      <c r="AC54" s="7" t="s">
        <v>4</v>
      </c>
    </row>
    <row r="55" spans="1:29" s="4" customFormat="1" ht="15.75" x14ac:dyDescent="0.25">
      <c r="A55" s="52" t="s">
        <v>69</v>
      </c>
      <c r="B55" s="48" t="s">
        <v>664</v>
      </c>
      <c r="C55" s="38">
        <v>2005</v>
      </c>
      <c r="D55" s="61">
        <v>57097</v>
      </c>
      <c r="E55" s="61">
        <v>27786</v>
      </c>
      <c r="F55" s="40">
        <f t="shared" si="0"/>
        <v>0.48664553304026481</v>
      </c>
      <c r="G55" s="49" t="s">
        <v>7</v>
      </c>
      <c r="H55" s="50">
        <v>18059</v>
      </c>
      <c r="I55" s="51">
        <f t="shared" si="1"/>
        <v>5125</v>
      </c>
      <c r="J55" s="44" t="s">
        <v>8</v>
      </c>
      <c r="K55" s="64">
        <v>12934</v>
      </c>
      <c r="L55" s="45">
        <f t="shared" si="2"/>
        <v>0.46548621608004032</v>
      </c>
      <c r="M55" s="45">
        <f t="shared" si="3"/>
        <v>0.22652678774716711</v>
      </c>
      <c r="N55" s="44">
        <f t="shared" si="4"/>
        <v>6467</v>
      </c>
      <c r="O55" s="44">
        <f t="shared" si="5"/>
        <v>6467</v>
      </c>
      <c r="P55" s="44">
        <f t="shared" si="6"/>
        <v>2855</v>
      </c>
      <c r="Q55" s="44" t="str">
        <f t="shared" si="7"/>
        <v/>
      </c>
      <c r="R55" s="44">
        <f t="shared" si="8"/>
        <v>571</v>
      </c>
      <c r="S55" s="39" t="str">
        <f t="shared" si="9"/>
        <v/>
      </c>
      <c r="T55" s="45">
        <f t="shared" si="10"/>
        <v>0.22652678774716711</v>
      </c>
      <c r="U55" s="45">
        <f t="shared" si="11"/>
        <v>0.71317232078743187</v>
      </c>
      <c r="W55" s="21" t="str">
        <f t="shared" si="12"/>
        <v>Lab</v>
      </c>
      <c r="X55" s="7" t="str">
        <f t="shared" si="13"/>
        <v>Lab</v>
      </c>
      <c r="Y55" s="7" t="str">
        <f t="shared" si="14"/>
        <v>LD</v>
      </c>
      <c r="Z55" s="7" t="str">
        <f t="shared" si="15"/>
        <v>LD</v>
      </c>
      <c r="AA55" s="7" t="s">
        <v>7</v>
      </c>
      <c r="AB55" s="7" t="s">
        <v>7</v>
      </c>
      <c r="AC55" s="7" t="s">
        <v>7</v>
      </c>
    </row>
    <row r="56" spans="1:29" s="4" customFormat="1" ht="15.75" x14ac:dyDescent="0.25">
      <c r="A56" s="47" t="s">
        <v>70</v>
      </c>
      <c r="B56" s="48" t="s">
        <v>663</v>
      </c>
      <c r="C56" s="38">
        <v>2005</v>
      </c>
      <c r="D56" s="61">
        <v>64859</v>
      </c>
      <c r="E56" s="61">
        <v>37631</v>
      </c>
      <c r="F56" s="40">
        <f t="shared" si="0"/>
        <v>0.58019704281595463</v>
      </c>
      <c r="G56" s="49" t="s">
        <v>7</v>
      </c>
      <c r="H56" s="50">
        <v>16465</v>
      </c>
      <c r="I56" s="51">
        <f t="shared" si="1"/>
        <v>14116</v>
      </c>
      <c r="J56" s="44" t="s">
        <v>4</v>
      </c>
      <c r="K56" s="64">
        <v>2349</v>
      </c>
      <c r="L56" s="45">
        <f t="shared" si="2"/>
        <v>6.2421939358507615E-2</v>
      </c>
      <c r="M56" s="45">
        <f t="shared" si="3"/>
        <v>3.6217024622642965E-2</v>
      </c>
      <c r="N56" s="44">
        <f t="shared" si="4"/>
        <v>1174.5</v>
      </c>
      <c r="O56" s="44">
        <f t="shared" si="5"/>
        <v>1174.5</v>
      </c>
      <c r="P56" s="44">
        <f t="shared" si="6"/>
        <v>3243</v>
      </c>
      <c r="Q56" s="44" t="str">
        <f t="shared" si="7"/>
        <v>YES</v>
      </c>
      <c r="R56" s="44">
        <f t="shared" si="8"/>
        <v>649</v>
      </c>
      <c r="S56" s="39" t="str">
        <f t="shared" si="9"/>
        <v/>
      </c>
      <c r="T56" s="45">
        <f t="shared" si="10"/>
        <v>3.6217024622642965E-2</v>
      </c>
      <c r="U56" s="45">
        <f t="shared" si="11"/>
        <v>0.61641406743859761</v>
      </c>
      <c r="W56" s="21" t="str">
        <f t="shared" si="12"/>
        <v>Con</v>
      </c>
      <c r="X56" s="7" t="str">
        <f t="shared" si="13"/>
        <v>Lab</v>
      </c>
      <c r="Y56" s="7" t="str">
        <f t="shared" si="14"/>
        <v>Con</v>
      </c>
      <c r="Z56" s="7" t="str">
        <f t="shared" si="15"/>
        <v>Con</v>
      </c>
      <c r="AA56" s="7" t="s">
        <v>4</v>
      </c>
      <c r="AB56" s="10" t="s">
        <v>4</v>
      </c>
      <c r="AC56" s="10" t="s">
        <v>4</v>
      </c>
    </row>
    <row r="57" spans="1:29" s="4" customFormat="1" ht="15.75" x14ac:dyDescent="0.25">
      <c r="A57" s="47" t="s">
        <v>71</v>
      </c>
      <c r="B57" s="48" t="s">
        <v>663</v>
      </c>
      <c r="C57" s="38">
        <v>2005</v>
      </c>
      <c r="D57" s="61">
        <v>64939</v>
      </c>
      <c r="E57" s="61">
        <v>31746</v>
      </c>
      <c r="F57" s="40">
        <f t="shared" si="0"/>
        <v>0.4888587751582254</v>
      </c>
      <c r="G57" s="49" t="s">
        <v>7</v>
      </c>
      <c r="H57" s="50">
        <v>16810</v>
      </c>
      <c r="I57" s="51">
        <f t="shared" si="1"/>
        <v>7235</v>
      </c>
      <c r="J57" s="44" t="s">
        <v>4</v>
      </c>
      <c r="K57" s="64">
        <v>9575</v>
      </c>
      <c r="L57" s="45">
        <f t="shared" si="2"/>
        <v>0.30161280161280163</v>
      </c>
      <c r="M57" s="45">
        <f t="shared" si="3"/>
        <v>0.14744606476847502</v>
      </c>
      <c r="N57" s="44">
        <f t="shared" si="4"/>
        <v>4787.5</v>
      </c>
      <c r="O57" s="44">
        <f t="shared" si="5"/>
        <v>4787.5</v>
      </c>
      <c r="P57" s="44">
        <f t="shared" si="6"/>
        <v>3247</v>
      </c>
      <c r="Q57" s="44" t="str">
        <f t="shared" si="7"/>
        <v/>
      </c>
      <c r="R57" s="44">
        <f t="shared" si="8"/>
        <v>650</v>
      </c>
      <c r="S57" s="39" t="str">
        <f t="shared" si="9"/>
        <v/>
      </c>
      <c r="T57" s="45">
        <f t="shared" si="10"/>
        <v>0.14744606476847502</v>
      </c>
      <c r="U57" s="45">
        <f t="shared" si="11"/>
        <v>0.63630483992670039</v>
      </c>
      <c r="W57" s="21" t="str">
        <f t="shared" si="12"/>
        <v>Lab</v>
      </c>
      <c r="X57" s="7" t="str">
        <f t="shared" si="13"/>
        <v>Lab</v>
      </c>
      <c r="Y57" s="7" t="str">
        <f t="shared" si="14"/>
        <v>Con</v>
      </c>
      <c r="Z57" s="7" t="str">
        <f t="shared" si="15"/>
        <v>Con</v>
      </c>
      <c r="AA57" s="7" t="s">
        <v>7</v>
      </c>
      <c r="AB57" s="7" t="s">
        <v>7</v>
      </c>
      <c r="AC57" s="7" t="s">
        <v>7</v>
      </c>
    </row>
    <row r="58" spans="1:29" s="4" customFormat="1" ht="15.75" x14ac:dyDescent="0.25">
      <c r="A58" s="47" t="s">
        <v>72</v>
      </c>
      <c r="B58" s="48" t="s">
        <v>663</v>
      </c>
      <c r="C58" s="38">
        <v>2005</v>
      </c>
      <c r="D58" s="61">
        <v>57200</v>
      </c>
      <c r="E58" s="61">
        <v>34536</v>
      </c>
      <c r="F58" s="40">
        <f t="shared" si="0"/>
        <v>0.60377622377622375</v>
      </c>
      <c r="G58" s="49" t="s">
        <v>7</v>
      </c>
      <c r="H58" s="50">
        <v>16304</v>
      </c>
      <c r="I58" s="51">
        <f t="shared" si="1"/>
        <v>10590</v>
      </c>
      <c r="J58" s="44" t="s">
        <v>4</v>
      </c>
      <c r="K58" s="64">
        <v>5714</v>
      </c>
      <c r="L58" s="45">
        <f t="shared" si="2"/>
        <v>0.16545054435950893</v>
      </c>
      <c r="M58" s="45">
        <f t="shared" si="3"/>
        <v>9.9895104895104891E-2</v>
      </c>
      <c r="N58" s="44">
        <f t="shared" si="4"/>
        <v>2857</v>
      </c>
      <c r="O58" s="44">
        <f t="shared" si="5"/>
        <v>2857</v>
      </c>
      <c r="P58" s="44">
        <f t="shared" si="6"/>
        <v>2860</v>
      </c>
      <c r="Q58" s="44" t="str">
        <f t="shared" si="7"/>
        <v/>
      </c>
      <c r="R58" s="44">
        <f t="shared" si="8"/>
        <v>572</v>
      </c>
      <c r="S58" s="39" t="str">
        <f t="shared" si="9"/>
        <v/>
      </c>
      <c r="T58" s="45">
        <f t="shared" si="10"/>
        <v>9.9895104895104891E-2</v>
      </c>
      <c r="U58" s="45">
        <f t="shared" si="11"/>
        <v>0.70367132867132864</v>
      </c>
      <c r="W58" s="21" t="str">
        <f t="shared" si="12"/>
        <v>Lab</v>
      </c>
      <c r="X58" s="7" t="str">
        <f t="shared" si="13"/>
        <v>Lab</v>
      </c>
      <c r="Y58" s="7" t="str">
        <f t="shared" si="14"/>
        <v>Con</v>
      </c>
      <c r="Z58" s="7" t="str">
        <f t="shared" si="15"/>
        <v>Con</v>
      </c>
      <c r="AA58" s="7" t="s">
        <v>7</v>
      </c>
      <c r="AB58" s="10" t="s">
        <v>4</v>
      </c>
      <c r="AC58" s="7" t="s">
        <v>7</v>
      </c>
    </row>
    <row r="59" spans="1:29" s="4" customFormat="1" ht="15.75" x14ac:dyDescent="0.25">
      <c r="A59" s="47" t="s">
        <v>73</v>
      </c>
      <c r="B59" s="48" t="s">
        <v>663</v>
      </c>
      <c r="C59" s="38">
        <v>2005</v>
      </c>
      <c r="D59" s="61">
        <v>53896</v>
      </c>
      <c r="E59" s="61">
        <v>28417</v>
      </c>
      <c r="F59" s="40">
        <f t="shared" si="0"/>
        <v>0.52725619712037997</v>
      </c>
      <c r="G59" s="49" t="s">
        <v>7</v>
      </c>
      <c r="H59" s="50">
        <v>13822</v>
      </c>
      <c r="I59" s="51">
        <f t="shared" si="1"/>
        <v>8373</v>
      </c>
      <c r="J59" s="44" t="s">
        <v>8</v>
      </c>
      <c r="K59" s="64">
        <v>5449</v>
      </c>
      <c r="L59" s="45">
        <f t="shared" si="2"/>
        <v>0.19175141640567267</v>
      </c>
      <c r="M59" s="45">
        <f t="shared" si="3"/>
        <v>0.10110212260650141</v>
      </c>
      <c r="N59" s="44">
        <f t="shared" si="4"/>
        <v>2724.5</v>
      </c>
      <c r="O59" s="44">
        <f t="shared" si="5"/>
        <v>2724.5</v>
      </c>
      <c r="P59" s="44">
        <f t="shared" si="6"/>
        <v>2695</v>
      </c>
      <c r="Q59" s="44" t="str">
        <f t="shared" si="7"/>
        <v/>
      </c>
      <c r="R59" s="44">
        <f t="shared" si="8"/>
        <v>539</v>
      </c>
      <c r="S59" s="39" t="str">
        <f t="shared" si="9"/>
        <v/>
      </c>
      <c r="T59" s="45">
        <f t="shared" si="10"/>
        <v>0.10110212260650141</v>
      </c>
      <c r="U59" s="45">
        <f t="shared" si="11"/>
        <v>0.62835831972688139</v>
      </c>
      <c r="W59" s="21" t="str">
        <f t="shared" si="12"/>
        <v>Lab</v>
      </c>
      <c r="X59" s="7" t="str">
        <f t="shared" si="13"/>
        <v>Lab</v>
      </c>
      <c r="Y59" s="7" t="str">
        <f t="shared" si="14"/>
        <v>LD</v>
      </c>
      <c r="Z59" s="7" t="str">
        <f t="shared" si="15"/>
        <v>LD</v>
      </c>
      <c r="AA59" s="7" t="s">
        <v>7</v>
      </c>
      <c r="AB59" s="10" t="s">
        <v>8</v>
      </c>
      <c r="AC59" s="7" t="s">
        <v>7</v>
      </c>
    </row>
    <row r="60" spans="1:29" s="4" customFormat="1" ht="15.75" x14ac:dyDescent="0.25">
      <c r="A60" s="47" t="s">
        <v>74</v>
      </c>
      <c r="B60" s="48" t="s">
        <v>663</v>
      </c>
      <c r="C60" s="38">
        <v>2005</v>
      </c>
      <c r="D60" s="61">
        <v>70973</v>
      </c>
      <c r="E60" s="61">
        <v>33246</v>
      </c>
      <c r="F60" s="40">
        <f t="shared" si="0"/>
        <v>0.46843165710904144</v>
      </c>
      <c r="G60" s="49" t="s">
        <v>7</v>
      </c>
      <c r="H60" s="50">
        <v>17262</v>
      </c>
      <c r="I60" s="51">
        <f t="shared" si="1"/>
        <v>10461</v>
      </c>
      <c r="J60" s="44" t="s">
        <v>8</v>
      </c>
      <c r="K60" s="64">
        <v>6801</v>
      </c>
      <c r="L60" s="45">
        <f t="shared" si="2"/>
        <v>0.2045659628225952</v>
      </c>
      <c r="M60" s="45">
        <f t="shared" si="3"/>
        <v>9.5825172953094839E-2</v>
      </c>
      <c r="N60" s="44">
        <f t="shared" si="4"/>
        <v>3400.5</v>
      </c>
      <c r="O60" s="44">
        <f t="shared" si="5"/>
        <v>3400.5</v>
      </c>
      <c r="P60" s="44">
        <f t="shared" si="6"/>
        <v>3549</v>
      </c>
      <c r="Q60" s="44" t="str">
        <f t="shared" si="7"/>
        <v/>
      </c>
      <c r="R60" s="44">
        <f t="shared" si="8"/>
        <v>710</v>
      </c>
      <c r="S60" s="39" t="str">
        <f t="shared" si="9"/>
        <v/>
      </c>
      <c r="T60" s="45">
        <f t="shared" si="10"/>
        <v>9.5825172953094839E-2</v>
      </c>
      <c r="U60" s="45">
        <f t="shared" si="11"/>
        <v>0.56425683006213623</v>
      </c>
      <c r="W60" s="21" t="str">
        <f t="shared" si="12"/>
        <v>Lab</v>
      </c>
      <c r="X60" s="7" t="str">
        <f t="shared" si="13"/>
        <v>Lab</v>
      </c>
      <c r="Y60" s="7" t="str">
        <f t="shared" si="14"/>
        <v>LD</v>
      </c>
      <c r="Z60" s="7" t="str">
        <f t="shared" si="15"/>
        <v>LD</v>
      </c>
      <c r="AA60" s="7" t="s">
        <v>7</v>
      </c>
      <c r="AB60" s="7" t="s">
        <v>7</v>
      </c>
      <c r="AC60" s="7" t="s">
        <v>7</v>
      </c>
    </row>
    <row r="61" spans="1:29" s="4" customFormat="1" ht="15.75" x14ac:dyDescent="0.25">
      <c r="A61" s="47" t="s">
        <v>75</v>
      </c>
      <c r="B61" s="48" t="s">
        <v>663</v>
      </c>
      <c r="C61" s="38">
        <v>2005</v>
      </c>
      <c r="D61" s="61">
        <v>54853</v>
      </c>
      <c r="E61" s="61">
        <v>31056</v>
      </c>
      <c r="F61" s="40">
        <f t="shared" si="0"/>
        <v>0.56616775746084991</v>
      </c>
      <c r="G61" s="49" t="s">
        <v>7</v>
      </c>
      <c r="H61" s="50">
        <v>15419</v>
      </c>
      <c r="I61" s="51">
        <f t="shared" si="1"/>
        <v>8965</v>
      </c>
      <c r="J61" s="44" t="s">
        <v>4</v>
      </c>
      <c r="K61" s="64">
        <v>6454</v>
      </c>
      <c r="L61" s="45">
        <f t="shared" si="2"/>
        <v>0.20781813498196805</v>
      </c>
      <c r="M61" s="45">
        <f t="shared" si="3"/>
        <v>0.11765992744243706</v>
      </c>
      <c r="N61" s="44">
        <f t="shared" si="4"/>
        <v>3227</v>
      </c>
      <c r="O61" s="44">
        <f t="shared" si="5"/>
        <v>3227</v>
      </c>
      <c r="P61" s="44">
        <f t="shared" si="6"/>
        <v>2743</v>
      </c>
      <c r="Q61" s="44" t="str">
        <f t="shared" si="7"/>
        <v/>
      </c>
      <c r="R61" s="44">
        <f t="shared" si="8"/>
        <v>549</v>
      </c>
      <c r="S61" s="39" t="str">
        <f t="shared" si="9"/>
        <v/>
      </c>
      <c r="T61" s="45">
        <f t="shared" si="10"/>
        <v>0.11765992744243706</v>
      </c>
      <c r="U61" s="45">
        <f t="shared" si="11"/>
        <v>0.68382768490328694</v>
      </c>
      <c r="W61" s="21" t="str">
        <f t="shared" si="12"/>
        <v>Lab</v>
      </c>
      <c r="X61" s="7" t="str">
        <f t="shared" si="13"/>
        <v>Lab</v>
      </c>
      <c r="Y61" s="7" t="str">
        <f t="shared" si="14"/>
        <v>Con</v>
      </c>
      <c r="Z61" s="7" t="str">
        <f t="shared" si="15"/>
        <v>Con</v>
      </c>
      <c r="AA61" s="7" t="s">
        <v>7</v>
      </c>
      <c r="AB61" s="7" t="s">
        <v>7</v>
      </c>
      <c r="AC61" s="7" t="s">
        <v>7</v>
      </c>
    </row>
    <row r="62" spans="1:29" s="4" customFormat="1" ht="15.75" x14ac:dyDescent="0.25">
      <c r="A62" s="47" t="s">
        <v>76</v>
      </c>
      <c r="B62" s="48" t="s">
        <v>663</v>
      </c>
      <c r="C62" s="38">
        <v>2005</v>
      </c>
      <c r="D62" s="61">
        <v>70087</v>
      </c>
      <c r="E62" s="61">
        <v>38911</v>
      </c>
      <c r="F62" s="40">
        <f t="shared" si="0"/>
        <v>0.5551814173812547</v>
      </c>
      <c r="G62" s="49" t="s">
        <v>7</v>
      </c>
      <c r="H62" s="50">
        <v>18269</v>
      </c>
      <c r="I62" s="51">
        <f t="shared" si="1"/>
        <v>10321</v>
      </c>
      <c r="J62" s="44" t="s">
        <v>8</v>
      </c>
      <c r="K62" s="64">
        <v>7948</v>
      </c>
      <c r="L62" s="45">
        <f t="shared" si="2"/>
        <v>0.20426100588522525</v>
      </c>
      <c r="M62" s="45">
        <f t="shared" si="3"/>
        <v>0.11340191476308017</v>
      </c>
      <c r="N62" s="44">
        <f t="shared" si="4"/>
        <v>3974</v>
      </c>
      <c r="O62" s="44">
        <f t="shared" si="5"/>
        <v>3974</v>
      </c>
      <c r="P62" s="44">
        <f t="shared" si="6"/>
        <v>3505</v>
      </c>
      <c r="Q62" s="44" t="str">
        <f t="shared" si="7"/>
        <v/>
      </c>
      <c r="R62" s="44">
        <f t="shared" si="8"/>
        <v>701</v>
      </c>
      <c r="S62" s="39" t="str">
        <f t="shared" si="9"/>
        <v/>
      </c>
      <c r="T62" s="45">
        <f t="shared" si="10"/>
        <v>0.11340191476308017</v>
      </c>
      <c r="U62" s="45">
        <f t="shared" si="11"/>
        <v>0.66858333214433485</v>
      </c>
      <c r="W62" s="21" t="str">
        <f t="shared" si="12"/>
        <v>Lab</v>
      </c>
      <c r="X62" s="7" t="str">
        <f t="shared" si="13"/>
        <v>Lab</v>
      </c>
      <c r="Y62" s="7" t="str">
        <f t="shared" si="14"/>
        <v>LD</v>
      </c>
      <c r="Z62" s="7" t="str">
        <f t="shared" si="15"/>
        <v>LD</v>
      </c>
      <c r="AA62" s="7" t="s">
        <v>7</v>
      </c>
      <c r="AB62" s="7" t="s">
        <v>7</v>
      </c>
      <c r="AC62" s="7" t="s">
        <v>7</v>
      </c>
    </row>
    <row r="63" spans="1:29" s="4" customFormat="1" ht="15.75" x14ac:dyDescent="0.25">
      <c r="A63" s="47" t="s">
        <v>77</v>
      </c>
      <c r="B63" s="48" t="s">
        <v>663</v>
      </c>
      <c r="C63" s="38">
        <v>2005</v>
      </c>
      <c r="D63" s="61">
        <v>70159</v>
      </c>
      <c r="E63" s="61">
        <v>41740</v>
      </c>
      <c r="F63" s="40">
        <f t="shared" si="0"/>
        <v>0.59493436337462047</v>
      </c>
      <c r="G63" s="49" t="s">
        <v>7</v>
      </c>
      <c r="H63" s="50">
        <v>19226</v>
      </c>
      <c r="I63" s="51">
        <f t="shared" si="1"/>
        <v>10375</v>
      </c>
      <c r="J63" s="44" t="s">
        <v>4</v>
      </c>
      <c r="K63" s="64">
        <v>8851</v>
      </c>
      <c r="L63" s="45">
        <f t="shared" si="2"/>
        <v>0.21205079060852899</v>
      </c>
      <c r="M63" s="45">
        <f t="shared" si="3"/>
        <v>0.12615630211377016</v>
      </c>
      <c r="N63" s="44">
        <f t="shared" si="4"/>
        <v>4425.5</v>
      </c>
      <c r="O63" s="44">
        <f t="shared" si="5"/>
        <v>4425.5</v>
      </c>
      <c r="P63" s="44">
        <f t="shared" si="6"/>
        <v>3508</v>
      </c>
      <c r="Q63" s="44" t="str">
        <f t="shared" si="7"/>
        <v/>
      </c>
      <c r="R63" s="44">
        <f t="shared" si="8"/>
        <v>702</v>
      </c>
      <c r="S63" s="39" t="str">
        <f t="shared" si="9"/>
        <v/>
      </c>
      <c r="T63" s="45">
        <f t="shared" si="10"/>
        <v>0.12615630211377016</v>
      </c>
      <c r="U63" s="45">
        <f t="shared" si="11"/>
        <v>0.72109066548839063</v>
      </c>
      <c r="W63" s="21" t="str">
        <f t="shared" si="12"/>
        <v>Lab</v>
      </c>
      <c r="X63" s="7" t="str">
        <f t="shared" si="13"/>
        <v>Lab</v>
      </c>
      <c r="Y63" s="7" t="str">
        <f t="shared" si="14"/>
        <v>Con</v>
      </c>
      <c r="Z63" s="7" t="str">
        <f t="shared" si="15"/>
        <v>Con</v>
      </c>
      <c r="AA63" s="7" t="s">
        <v>7</v>
      </c>
      <c r="AB63" s="7" t="s">
        <v>7</v>
      </c>
      <c r="AC63" s="7" t="s">
        <v>7</v>
      </c>
    </row>
    <row r="64" spans="1:29" s="4" customFormat="1" ht="15.75" x14ac:dyDescent="0.25">
      <c r="A64" s="52" t="s">
        <v>770</v>
      </c>
      <c r="B64" s="48" t="s">
        <v>663</v>
      </c>
      <c r="C64" s="38">
        <v>2005</v>
      </c>
      <c r="D64" s="62">
        <v>73670</v>
      </c>
      <c r="E64" s="62">
        <v>38192</v>
      </c>
      <c r="F64" s="54">
        <f t="shared" si="0"/>
        <v>0.51841998099633502</v>
      </c>
      <c r="G64" s="55" t="s">
        <v>7</v>
      </c>
      <c r="H64" s="56">
        <v>13787</v>
      </c>
      <c r="I64" s="57">
        <f t="shared" si="1"/>
        <v>10498</v>
      </c>
      <c r="J64" s="58" t="s">
        <v>724</v>
      </c>
      <c r="K64" s="65">
        <v>3289</v>
      </c>
      <c r="L64" s="45">
        <f t="shared" si="2"/>
        <v>8.6117511520737322E-2</v>
      </c>
      <c r="M64" s="45">
        <f t="shared" si="3"/>
        <v>4.4645038686032305E-2</v>
      </c>
      <c r="N64" s="44">
        <f t="shared" si="4"/>
        <v>1644.5</v>
      </c>
      <c r="O64" s="44">
        <f t="shared" si="5"/>
        <v>1644.5</v>
      </c>
      <c r="P64" s="44">
        <f t="shared" si="6"/>
        <v>3684</v>
      </c>
      <c r="Q64" s="44" t="str">
        <f t="shared" si="7"/>
        <v>YES</v>
      </c>
      <c r="R64" s="44">
        <f t="shared" si="8"/>
        <v>737</v>
      </c>
      <c r="S64" s="39" t="str">
        <f t="shared" si="9"/>
        <v/>
      </c>
      <c r="T64" s="45">
        <f t="shared" si="10"/>
        <v>4.4645038686032305E-2</v>
      </c>
      <c r="U64" s="45">
        <f t="shared" si="11"/>
        <v>0.56306501968236733</v>
      </c>
      <c r="W64" s="21" t="str">
        <f t="shared" si="12"/>
        <v>Resp</v>
      </c>
      <c r="X64" s="7" t="str">
        <f t="shared" si="13"/>
        <v>Lab</v>
      </c>
      <c r="Y64" s="7" t="str">
        <f t="shared" si="14"/>
        <v>Resp</v>
      </c>
      <c r="Z64" s="7" t="str">
        <f t="shared" si="15"/>
        <v>Resp</v>
      </c>
      <c r="AA64" s="7" t="s">
        <v>724</v>
      </c>
      <c r="AB64" s="19" t="s">
        <v>724</v>
      </c>
      <c r="AC64" s="19" t="s">
        <v>724</v>
      </c>
    </row>
    <row r="65" spans="1:29" s="4" customFormat="1" ht="15.75" x14ac:dyDescent="0.25">
      <c r="A65" s="47" t="s">
        <v>78</v>
      </c>
      <c r="B65" s="48" t="s">
        <v>663</v>
      </c>
      <c r="C65" s="38">
        <v>2005</v>
      </c>
      <c r="D65" s="61">
        <v>50956</v>
      </c>
      <c r="E65" s="61">
        <v>29431</v>
      </c>
      <c r="F65" s="40">
        <f t="shared" si="0"/>
        <v>0.57757673286757205</v>
      </c>
      <c r="G65" s="49" t="s">
        <v>8</v>
      </c>
      <c r="H65" s="50">
        <v>13648</v>
      </c>
      <c r="I65" s="51">
        <f t="shared" si="1"/>
        <v>10976</v>
      </c>
      <c r="J65" s="44" t="s">
        <v>7</v>
      </c>
      <c r="K65" s="64">
        <v>2672</v>
      </c>
      <c r="L65" s="45">
        <f t="shared" si="2"/>
        <v>9.0788624239747207E-2</v>
      </c>
      <c r="M65" s="45">
        <f t="shared" si="3"/>
        <v>5.2437396969934845E-2</v>
      </c>
      <c r="N65" s="44">
        <f t="shared" si="4"/>
        <v>1336</v>
      </c>
      <c r="O65" s="44" t="str">
        <f t="shared" si="5"/>
        <v/>
      </c>
      <c r="P65" s="44">
        <f t="shared" si="6"/>
        <v>2548</v>
      </c>
      <c r="Q65" s="44" t="str">
        <f t="shared" si="7"/>
        <v/>
      </c>
      <c r="R65" s="44">
        <f t="shared" si="8"/>
        <v>510</v>
      </c>
      <c r="S65" s="39" t="str">
        <f t="shared" si="9"/>
        <v/>
      </c>
      <c r="T65" s="45">
        <f t="shared" si="10"/>
        <v>5.2437396969934845E-2</v>
      </c>
      <c r="U65" s="45">
        <f t="shared" si="11"/>
        <v>0.63001412983750693</v>
      </c>
      <c r="W65" s="21" t="str">
        <f t="shared" si="12"/>
        <v>LD</v>
      </c>
      <c r="X65" s="7" t="str">
        <f t="shared" si="13"/>
        <v>LD</v>
      </c>
      <c r="Y65" s="7" t="str">
        <f t="shared" si="14"/>
        <v>Lab</v>
      </c>
      <c r="Z65" s="7" t="str">
        <f t="shared" si="15"/>
        <v>Lab</v>
      </c>
      <c r="AA65" s="7" t="s">
        <v>7</v>
      </c>
      <c r="AB65" s="6" t="s">
        <v>8</v>
      </c>
      <c r="AC65" s="6" t="s">
        <v>8</v>
      </c>
    </row>
    <row r="66" spans="1:29" s="4" customFormat="1" ht="15.75" x14ac:dyDescent="0.25">
      <c r="A66" s="47" t="s">
        <v>79</v>
      </c>
      <c r="B66" s="48" t="s">
        <v>670</v>
      </c>
      <c r="C66" s="38">
        <v>2005</v>
      </c>
      <c r="D66" s="61">
        <v>67916</v>
      </c>
      <c r="E66" s="61">
        <v>38128</v>
      </c>
      <c r="F66" s="40">
        <f t="shared" ref="F66:F129" si="16">E66/D66</f>
        <v>0.56139937569939335</v>
      </c>
      <c r="G66" s="49" t="s">
        <v>7</v>
      </c>
      <c r="H66" s="50">
        <v>19065</v>
      </c>
      <c r="I66" s="51">
        <f t="shared" ref="I66:I129" si="17">H66-K66</f>
        <v>9018</v>
      </c>
      <c r="J66" s="44" t="s">
        <v>8</v>
      </c>
      <c r="K66" s="64">
        <v>10047</v>
      </c>
      <c r="L66" s="45">
        <f t="shared" ref="L66:L129" si="18">K66/E66</f>
        <v>0.26350713386487623</v>
      </c>
      <c r="M66" s="45">
        <f t="shared" ref="M66:M129" si="19">K66/D66</f>
        <v>0.14793274044407798</v>
      </c>
      <c r="N66" s="44">
        <f t="shared" ref="N66:N129" si="20">(H66-I66)/2</f>
        <v>5023.5</v>
      </c>
      <c r="O66" s="44">
        <f t="shared" ref="O66:O129" si="21">IF(G66="Lab",N66,"")</f>
        <v>5023.5</v>
      </c>
      <c r="P66" s="44">
        <f t="shared" ref="P66:P129" si="22">ROUNDUP((D66/10)/2, 0)</f>
        <v>3396</v>
      </c>
      <c r="Q66" s="44" t="str">
        <f t="shared" ref="Q66:Q129" si="23">IF(P66&gt;K66,"YES","")</f>
        <v/>
      </c>
      <c r="R66" s="44">
        <f t="shared" ref="R66:R129" si="24">ROUNDUP(D66/100,0)</f>
        <v>680</v>
      </c>
      <c r="S66" s="39" t="str">
        <f t="shared" ref="S66:S129" si="25">IF(R66&gt;K66,"YES","")</f>
        <v/>
      </c>
      <c r="T66" s="45">
        <f t="shared" ref="T66:T129" si="26">K66/D66</f>
        <v>0.14793274044407798</v>
      </c>
      <c r="U66" s="45">
        <f t="shared" ref="U66:U129" si="27">T66+F66</f>
        <v>0.70933211614347136</v>
      </c>
      <c r="W66" s="21" t="str">
        <f t="shared" ref="W66:W129" si="28">IF(Q66="yes", J66,G66)</f>
        <v>Lab</v>
      </c>
      <c r="X66" s="7" t="str">
        <f t="shared" ref="X66:X129" si="29">IF(S66="yes", J66,G66)</f>
        <v>Lab</v>
      </c>
      <c r="Y66" s="7" t="str">
        <f t="shared" ref="Y66:Y129" si="30">IF(U66&lt;74%, J66,G66)</f>
        <v>LD</v>
      </c>
      <c r="Z66" s="7" t="str">
        <f t="shared" ref="Z66:Z129" si="31">IF(U66&lt;84.5%, J66,G66)</f>
        <v>LD</v>
      </c>
      <c r="AA66" s="7" t="s">
        <v>7</v>
      </c>
      <c r="AB66" s="7" t="s">
        <v>7</v>
      </c>
      <c r="AC66" s="7" t="s">
        <v>7</v>
      </c>
    </row>
    <row r="67" spans="1:29" s="4" customFormat="1" ht="15.75" x14ac:dyDescent="0.25">
      <c r="A67" s="47" t="s">
        <v>722</v>
      </c>
      <c r="B67" s="48" t="s">
        <v>665</v>
      </c>
      <c r="C67" s="38">
        <v>2005</v>
      </c>
      <c r="D67" s="61">
        <v>75444</v>
      </c>
      <c r="E67" s="61">
        <v>49388</v>
      </c>
      <c r="F67" s="40">
        <f t="shared" si="16"/>
        <v>0.6546312496686284</v>
      </c>
      <c r="G67" s="49" t="s">
        <v>4</v>
      </c>
      <c r="H67" s="50">
        <v>22487</v>
      </c>
      <c r="I67" s="51">
        <f t="shared" si="17"/>
        <v>14614</v>
      </c>
      <c r="J67" s="44" t="s">
        <v>7</v>
      </c>
      <c r="K67" s="64">
        <v>7873</v>
      </c>
      <c r="L67" s="45">
        <f t="shared" si="18"/>
        <v>0.15941119300234874</v>
      </c>
      <c r="M67" s="45">
        <f t="shared" si="19"/>
        <v>0.10435554848629447</v>
      </c>
      <c r="N67" s="44">
        <f t="shared" si="20"/>
        <v>3936.5</v>
      </c>
      <c r="O67" s="44" t="str">
        <f t="shared" si="21"/>
        <v/>
      </c>
      <c r="P67" s="44">
        <f t="shared" si="22"/>
        <v>3773</v>
      </c>
      <c r="Q67" s="44" t="str">
        <f t="shared" si="23"/>
        <v/>
      </c>
      <c r="R67" s="44">
        <f t="shared" si="24"/>
        <v>755</v>
      </c>
      <c r="S67" s="39" t="str">
        <f t="shared" si="25"/>
        <v/>
      </c>
      <c r="T67" s="45">
        <f t="shared" si="26"/>
        <v>0.10435554848629447</v>
      </c>
      <c r="U67" s="45">
        <f t="shared" si="27"/>
        <v>0.75898679815492287</v>
      </c>
      <c r="W67" s="21" t="str">
        <f t="shared" si="28"/>
        <v>Con</v>
      </c>
      <c r="X67" s="7" t="str">
        <f t="shared" si="29"/>
        <v>Con</v>
      </c>
      <c r="Y67" s="7" t="str">
        <f t="shared" si="30"/>
        <v>Con</v>
      </c>
      <c r="Z67" s="7" t="str">
        <f t="shared" si="31"/>
        <v>Lab</v>
      </c>
      <c r="AA67" s="7" t="s">
        <v>4</v>
      </c>
      <c r="AB67" s="7" t="s">
        <v>4</v>
      </c>
      <c r="AC67" s="10" t="s">
        <v>4</v>
      </c>
    </row>
    <row r="68" spans="1:29" s="4" customFormat="1" ht="15.75" x14ac:dyDescent="0.25">
      <c r="A68" s="47" t="s">
        <v>80</v>
      </c>
      <c r="B68" s="48" t="s">
        <v>664</v>
      </c>
      <c r="C68" s="38">
        <v>2005</v>
      </c>
      <c r="D68" s="61">
        <v>72707</v>
      </c>
      <c r="E68" s="61">
        <v>41805</v>
      </c>
      <c r="F68" s="40">
        <f t="shared" si="16"/>
        <v>0.57497902540333112</v>
      </c>
      <c r="G68" s="49" t="s">
        <v>7</v>
      </c>
      <c r="H68" s="50">
        <v>17562</v>
      </c>
      <c r="I68" s="51">
        <f t="shared" si="17"/>
        <v>9553</v>
      </c>
      <c r="J68" s="44" t="s">
        <v>4</v>
      </c>
      <c r="K68" s="64">
        <v>8009</v>
      </c>
      <c r="L68" s="45">
        <f t="shared" si="18"/>
        <v>0.19157995455089105</v>
      </c>
      <c r="M68" s="45">
        <f t="shared" si="19"/>
        <v>0.11015445555448582</v>
      </c>
      <c r="N68" s="44">
        <f t="shared" si="20"/>
        <v>4004.5</v>
      </c>
      <c r="O68" s="44">
        <f t="shared" si="21"/>
        <v>4004.5</v>
      </c>
      <c r="P68" s="44">
        <f t="shared" si="22"/>
        <v>3636</v>
      </c>
      <c r="Q68" s="44" t="str">
        <f t="shared" si="23"/>
        <v/>
      </c>
      <c r="R68" s="44">
        <f t="shared" si="24"/>
        <v>728</v>
      </c>
      <c r="S68" s="39" t="str">
        <f t="shared" si="25"/>
        <v/>
      </c>
      <c r="T68" s="45">
        <f t="shared" si="26"/>
        <v>0.11015445555448582</v>
      </c>
      <c r="U68" s="45">
        <f t="shared" si="27"/>
        <v>0.6851334809578169</v>
      </c>
      <c r="W68" s="21" t="str">
        <f t="shared" si="28"/>
        <v>Lab</v>
      </c>
      <c r="X68" s="7" t="str">
        <f t="shared" si="29"/>
        <v>Lab</v>
      </c>
      <c r="Y68" s="7" t="str">
        <f t="shared" si="30"/>
        <v>Con</v>
      </c>
      <c r="Z68" s="7" t="str">
        <f t="shared" si="31"/>
        <v>Con</v>
      </c>
      <c r="AA68" s="7" t="s">
        <v>7</v>
      </c>
      <c r="AB68" s="7" t="s">
        <v>7</v>
      </c>
      <c r="AC68" s="7" t="s">
        <v>7</v>
      </c>
    </row>
    <row r="69" spans="1:29" s="4" customFormat="1" ht="15.75" x14ac:dyDescent="0.25">
      <c r="A69" s="47" t="s">
        <v>763</v>
      </c>
      <c r="B69" s="48" t="s">
        <v>664</v>
      </c>
      <c r="C69" s="38">
        <v>2005</v>
      </c>
      <c r="D69" s="61">
        <v>75368</v>
      </c>
      <c r="E69" s="61">
        <v>43290</v>
      </c>
      <c r="F69" s="40">
        <f t="shared" si="16"/>
        <v>0.57438170045642711</v>
      </c>
      <c r="G69" s="49" t="s">
        <v>7</v>
      </c>
      <c r="H69" s="50">
        <v>20620</v>
      </c>
      <c r="I69" s="51">
        <f t="shared" si="17"/>
        <v>15558</v>
      </c>
      <c r="J69" s="44" t="s">
        <v>4</v>
      </c>
      <c r="K69" s="64">
        <v>5062</v>
      </c>
      <c r="L69" s="45">
        <f t="shared" si="18"/>
        <v>0.11693231693231693</v>
      </c>
      <c r="M69" s="45">
        <f t="shared" si="19"/>
        <v>6.7163783037894068E-2</v>
      </c>
      <c r="N69" s="44">
        <f t="shared" si="20"/>
        <v>2531</v>
      </c>
      <c r="O69" s="44">
        <f t="shared" si="21"/>
        <v>2531</v>
      </c>
      <c r="P69" s="44">
        <f t="shared" si="22"/>
        <v>3769</v>
      </c>
      <c r="Q69" s="44" t="str">
        <f t="shared" si="23"/>
        <v/>
      </c>
      <c r="R69" s="44">
        <f t="shared" si="24"/>
        <v>754</v>
      </c>
      <c r="S69" s="39" t="str">
        <f t="shared" si="25"/>
        <v/>
      </c>
      <c r="T69" s="45">
        <f t="shared" si="26"/>
        <v>6.7163783037894068E-2</v>
      </c>
      <c r="U69" s="45">
        <f t="shared" si="27"/>
        <v>0.64154548349432117</v>
      </c>
      <c r="W69" s="21" t="str">
        <f t="shared" si="28"/>
        <v>Lab</v>
      </c>
      <c r="X69" s="7" t="str">
        <f t="shared" si="29"/>
        <v>Lab</v>
      </c>
      <c r="Y69" s="7" t="str">
        <f t="shared" si="30"/>
        <v>Con</v>
      </c>
      <c r="Z69" s="7" t="str">
        <f t="shared" si="31"/>
        <v>Con</v>
      </c>
      <c r="AA69" s="7" t="s">
        <v>7</v>
      </c>
      <c r="AB69" s="10" t="s">
        <v>4</v>
      </c>
      <c r="AC69" s="7" t="s">
        <v>7</v>
      </c>
    </row>
    <row r="70" spans="1:29" s="4" customFormat="1" ht="15.75" x14ac:dyDescent="0.25">
      <c r="A70" s="47" t="s">
        <v>83</v>
      </c>
      <c r="B70" s="48" t="s">
        <v>664</v>
      </c>
      <c r="C70" s="38">
        <v>2005</v>
      </c>
      <c r="D70" s="61">
        <v>73383</v>
      </c>
      <c r="E70" s="61">
        <v>38342</v>
      </c>
      <c r="F70" s="40">
        <f t="shared" si="16"/>
        <v>0.52249158524453898</v>
      </c>
      <c r="G70" s="49" t="s">
        <v>7</v>
      </c>
      <c r="H70" s="50">
        <v>19375</v>
      </c>
      <c r="I70" s="51">
        <f t="shared" si="17"/>
        <v>11453</v>
      </c>
      <c r="J70" s="44" t="s">
        <v>4</v>
      </c>
      <c r="K70" s="64">
        <v>7922</v>
      </c>
      <c r="L70" s="45">
        <f t="shared" si="18"/>
        <v>0.20661415679933232</v>
      </c>
      <c r="M70" s="45">
        <f t="shared" si="19"/>
        <v>0.10795415832004687</v>
      </c>
      <c r="N70" s="44">
        <f t="shared" si="20"/>
        <v>3961</v>
      </c>
      <c r="O70" s="44">
        <f t="shared" si="21"/>
        <v>3961</v>
      </c>
      <c r="P70" s="44">
        <f t="shared" si="22"/>
        <v>3670</v>
      </c>
      <c r="Q70" s="44" t="str">
        <f t="shared" si="23"/>
        <v/>
      </c>
      <c r="R70" s="44">
        <f t="shared" si="24"/>
        <v>734</v>
      </c>
      <c r="S70" s="39" t="str">
        <f t="shared" si="25"/>
        <v/>
      </c>
      <c r="T70" s="45">
        <f t="shared" si="26"/>
        <v>0.10795415832004687</v>
      </c>
      <c r="U70" s="45">
        <f t="shared" si="27"/>
        <v>0.63044574356458583</v>
      </c>
      <c r="W70" s="21" t="str">
        <f t="shared" si="28"/>
        <v>Lab</v>
      </c>
      <c r="X70" s="7" t="str">
        <f t="shared" si="29"/>
        <v>Lab</v>
      </c>
      <c r="Y70" s="7" t="str">
        <f t="shared" si="30"/>
        <v>Con</v>
      </c>
      <c r="Z70" s="7" t="str">
        <f t="shared" si="31"/>
        <v>Con</v>
      </c>
      <c r="AA70" s="7" t="s">
        <v>7</v>
      </c>
      <c r="AB70" s="7" t="s">
        <v>7</v>
      </c>
      <c r="AC70" s="7" t="s">
        <v>7</v>
      </c>
    </row>
    <row r="71" spans="1:29" s="4" customFormat="1" ht="15.75" x14ac:dyDescent="0.25">
      <c r="A71" s="47" t="s">
        <v>84</v>
      </c>
      <c r="B71" s="48" t="s">
        <v>672</v>
      </c>
      <c r="C71" s="38">
        <v>2005</v>
      </c>
      <c r="D71" s="61">
        <v>53301</v>
      </c>
      <c r="E71" s="61">
        <v>35251</v>
      </c>
      <c r="F71" s="40">
        <f t="shared" si="16"/>
        <v>0.66135719780116697</v>
      </c>
      <c r="G71" s="53" t="s">
        <v>814</v>
      </c>
      <c r="H71" s="50">
        <v>20505</v>
      </c>
      <c r="I71" s="51">
        <f t="shared" si="17"/>
        <v>11384</v>
      </c>
      <c r="J71" s="44" t="s">
        <v>7</v>
      </c>
      <c r="K71" s="64">
        <v>9121</v>
      </c>
      <c r="L71" s="45">
        <f t="shared" si="18"/>
        <v>0.25874443278204873</v>
      </c>
      <c r="M71" s="45">
        <f t="shared" si="19"/>
        <v>0.17112249301138815</v>
      </c>
      <c r="N71" s="44">
        <f t="shared" si="20"/>
        <v>4560.5</v>
      </c>
      <c r="O71" s="44" t="str">
        <f t="shared" si="21"/>
        <v/>
      </c>
      <c r="P71" s="44">
        <f t="shared" si="22"/>
        <v>2666</v>
      </c>
      <c r="Q71" s="44" t="str">
        <f t="shared" si="23"/>
        <v/>
      </c>
      <c r="R71" s="44">
        <f t="shared" si="24"/>
        <v>534</v>
      </c>
      <c r="S71" s="39" t="str">
        <f t="shared" si="25"/>
        <v/>
      </c>
      <c r="T71" s="45">
        <f t="shared" si="26"/>
        <v>0.17112249301138815</v>
      </c>
      <c r="U71" s="45">
        <f t="shared" si="27"/>
        <v>0.83247969081255513</v>
      </c>
      <c r="W71" s="21" t="str">
        <f t="shared" si="28"/>
        <v>Ind</v>
      </c>
      <c r="X71" s="7" t="str">
        <f t="shared" si="29"/>
        <v>Ind</v>
      </c>
      <c r="Y71" s="7" t="str">
        <f t="shared" si="30"/>
        <v>Ind</v>
      </c>
      <c r="Z71" s="7" t="str">
        <f t="shared" si="31"/>
        <v>Lab</v>
      </c>
      <c r="AA71" s="7" t="s">
        <v>814</v>
      </c>
      <c r="AB71" s="7" t="s">
        <v>814</v>
      </c>
      <c r="AC71" s="7" t="s">
        <v>814</v>
      </c>
    </row>
    <row r="72" spans="1:29" s="4" customFormat="1" ht="15.75" x14ac:dyDescent="0.25">
      <c r="A72" s="47" t="s">
        <v>85</v>
      </c>
      <c r="B72" s="48" t="s">
        <v>670</v>
      </c>
      <c r="C72" s="38">
        <v>2005</v>
      </c>
      <c r="D72" s="61">
        <v>62412</v>
      </c>
      <c r="E72" s="61">
        <v>39053</v>
      </c>
      <c r="F72" s="40">
        <f t="shared" si="16"/>
        <v>0.62572902646926876</v>
      </c>
      <c r="G72" s="49" t="s">
        <v>7</v>
      </c>
      <c r="H72" s="50">
        <v>20120</v>
      </c>
      <c r="I72" s="51">
        <f t="shared" si="17"/>
        <v>14785</v>
      </c>
      <c r="J72" s="44" t="s">
        <v>8</v>
      </c>
      <c r="K72" s="64">
        <v>5335</v>
      </c>
      <c r="L72" s="45">
        <f t="shared" si="18"/>
        <v>0.13660922336312192</v>
      </c>
      <c r="M72" s="45">
        <f t="shared" si="19"/>
        <v>8.5480356341729152E-2</v>
      </c>
      <c r="N72" s="44">
        <f t="shared" si="20"/>
        <v>2667.5</v>
      </c>
      <c r="O72" s="44">
        <f t="shared" si="21"/>
        <v>2667.5</v>
      </c>
      <c r="P72" s="44">
        <f t="shared" si="22"/>
        <v>3121</v>
      </c>
      <c r="Q72" s="44" t="str">
        <f t="shared" si="23"/>
        <v/>
      </c>
      <c r="R72" s="44">
        <f t="shared" si="24"/>
        <v>625</v>
      </c>
      <c r="S72" s="39" t="str">
        <f t="shared" si="25"/>
        <v/>
      </c>
      <c r="T72" s="45">
        <f t="shared" si="26"/>
        <v>8.5480356341729152E-2</v>
      </c>
      <c r="U72" s="45">
        <f t="shared" si="27"/>
        <v>0.71120938281099788</v>
      </c>
      <c r="W72" s="21" t="str">
        <f t="shared" si="28"/>
        <v>Lab</v>
      </c>
      <c r="X72" s="7" t="str">
        <f t="shared" si="29"/>
        <v>Lab</v>
      </c>
      <c r="Y72" s="7" t="str">
        <f t="shared" si="30"/>
        <v>LD</v>
      </c>
      <c r="Z72" s="7" t="str">
        <f t="shared" si="31"/>
        <v>LD</v>
      </c>
      <c r="AA72" s="7" t="s">
        <v>7</v>
      </c>
      <c r="AB72" s="10" t="s">
        <v>8</v>
      </c>
      <c r="AC72" s="7" t="s">
        <v>7</v>
      </c>
    </row>
    <row r="73" spans="1:29" s="4" customFormat="1" ht="15.75" x14ac:dyDescent="0.25">
      <c r="A73" s="47" t="s">
        <v>86</v>
      </c>
      <c r="B73" s="48" t="s">
        <v>670</v>
      </c>
      <c r="C73" s="38">
        <v>2005</v>
      </c>
      <c r="D73" s="61">
        <v>63628</v>
      </c>
      <c r="E73" s="61">
        <v>35773</v>
      </c>
      <c r="F73" s="40">
        <f t="shared" si="16"/>
        <v>0.56222103476456908</v>
      </c>
      <c r="G73" s="49" t="s">
        <v>7</v>
      </c>
      <c r="H73" s="50">
        <v>19659</v>
      </c>
      <c r="I73" s="51">
        <f t="shared" si="17"/>
        <v>11132</v>
      </c>
      <c r="J73" s="44" t="s">
        <v>8</v>
      </c>
      <c r="K73" s="64">
        <v>8527</v>
      </c>
      <c r="L73" s="45">
        <f t="shared" si="18"/>
        <v>0.23836412937131357</v>
      </c>
      <c r="M73" s="45">
        <f t="shared" si="19"/>
        <v>0.1340133274658955</v>
      </c>
      <c r="N73" s="44">
        <f t="shared" si="20"/>
        <v>4263.5</v>
      </c>
      <c r="O73" s="44">
        <f t="shared" si="21"/>
        <v>4263.5</v>
      </c>
      <c r="P73" s="44">
        <f t="shared" si="22"/>
        <v>3182</v>
      </c>
      <c r="Q73" s="44" t="str">
        <f t="shared" si="23"/>
        <v/>
      </c>
      <c r="R73" s="44">
        <f t="shared" si="24"/>
        <v>637</v>
      </c>
      <c r="S73" s="39" t="str">
        <f t="shared" si="25"/>
        <v/>
      </c>
      <c r="T73" s="45">
        <f t="shared" si="26"/>
        <v>0.1340133274658955</v>
      </c>
      <c r="U73" s="45">
        <f t="shared" si="27"/>
        <v>0.69623436223046453</v>
      </c>
      <c r="W73" s="21" t="str">
        <f t="shared" si="28"/>
        <v>Lab</v>
      </c>
      <c r="X73" s="7" t="str">
        <f t="shared" si="29"/>
        <v>Lab</v>
      </c>
      <c r="Y73" s="7" t="str">
        <f t="shared" si="30"/>
        <v>LD</v>
      </c>
      <c r="Z73" s="7" t="str">
        <f t="shared" si="31"/>
        <v>LD</v>
      </c>
      <c r="AA73" s="7" t="s">
        <v>7</v>
      </c>
      <c r="AB73" s="7" t="s">
        <v>7</v>
      </c>
      <c r="AC73" s="7" t="s">
        <v>7</v>
      </c>
    </row>
    <row r="74" spans="1:29" s="4" customFormat="1" ht="15.75" x14ac:dyDescent="0.25">
      <c r="A74" s="47" t="s">
        <v>87</v>
      </c>
      <c r="B74" s="48" t="s">
        <v>662</v>
      </c>
      <c r="C74" s="38">
        <v>2005</v>
      </c>
      <c r="D74" s="61">
        <v>65590</v>
      </c>
      <c r="E74" s="61">
        <v>40747</v>
      </c>
      <c r="F74" s="40">
        <f t="shared" si="16"/>
        <v>0.62123799359658483</v>
      </c>
      <c r="G74" s="49" t="s">
        <v>4</v>
      </c>
      <c r="H74" s="50">
        <v>18183</v>
      </c>
      <c r="I74" s="51">
        <f t="shared" si="17"/>
        <v>10361</v>
      </c>
      <c r="J74" s="44" t="s">
        <v>7</v>
      </c>
      <c r="K74" s="64">
        <v>7822</v>
      </c>
      <c r="L74" s="45">
        <f t="shared" si="18"/>
        <v>0.1919650526419123</v>
      </c>
      <c r="M74" s="45">
        <f t="shared" si="19"/>
        <v>0.11925598414392438</v>
      </c>
      <c r="N74" s="44">
        <f t="shared" si="20"/>
        <v>3911</v>
      </c>
      <c r="O74" s="44" t="str">
        <f t="shared" si="21"/>
        <v/>
      </c>
      <c r="P74" s="44">
        <f t="shared" si="22"/>
        <v>3280</v>
      </c>
      <c r="Q74" s="44" t="str">
        <f t="shared" si="23"/>
        <v/>
      </c>
      <c r="R74" s="44">
        <f t="shared" si="24"/>
        <v>656</v>
      </c>
      <c r="S74" s="39" t="str">
        <f t="shared" si="25"/>
        <v/>
      </c>
      <c r="T74" s="45">
        <f t="shared" si="26"/>
        <v>0.11925598414392438</v>
      </c>
      <c r="U74" s="45">
        <f t="shared" si="27"/>
        <v>0.74049397774050918</v>
      </c>
      <c r="W74" s="21" t="str">
        <f t="shared" si="28"/>
        <v>Con</v>
      </c>
      <c r="X74" s="7" t="str">
        <f t="shared" si="29"/>
        <v>Con</v>
      </c>
      <c r="Y74" s="7" t="str">
        <f t="shared" si="30"/>
        <v>Con</v>
      </c>
      <c r="Z74" s="7" t="str">
        <f t="shared" si="31"/>
        <v>Lab</v>
      </c>
      <c r="AA74" s="7" t="s">
        <v>4</v>
      </c>
      <c r="AB74" s="7" t="s">
        <v>4</v>
      </c>
      <c r="AC74" s="10" t="s">
        <v>4</v>
      </c>
    </row>
    <row r="75" spans="1:29" s="4" customFormat="1" ht="15.75" x14ac:dyDescent="0.25">
      <c r="A75" s="47" t="s">
        <v>88</v>
      </c>
      <c r="B75" s="48" t="s">
        <v>665</v>
      </c>
      <c r="C75" s="38">
        <v>2005</v>
      </c>
      <c r="D75" s="61">
        <v>68201</v>
      </c>
      <c r="E75" s="61">
        <v>38699</v>
      </c>
      <c r="F75" s="40">
        <f t="shared" si="16"/>
        <v>0.56742569757041683</v>
      </c>
      <c r="G75" s="49" t="s">
        <v>7</v>
      </c>
      <c r="H75" s="50">
        <v>25217</v>
      </c>
      <c r="I75" s="51">
        <f t="shared" si="17"/>
        <v>6780</v>
      </c>
      <c r="J75" s="44" t="s">
        <v>8</v>
      </c>
      <c r="K75" s="64">
        <v>18437</v>
      </c>
      <c r="L75" s="45">
        <f t="shared" si="18"/>
        <v>0.47642057934313548</v>
      </c>
      <c r="M75" s="45">
        <f t="shared" si="19"/>
        <v>0.27033327957068076</v>
      </c>
      <c r="N75" s="44">
        <f t="shared" si="20"/>
        <v>9218.5</v>
      </c>
      <c r="O75" s="44">
        <f t="shared" si="21"/>
        <v>9218.5</v>
      </c>
      <c r="P75" s="44">
        <f t="shared" si="22"/>
        <v>3411</v>
      </c>
      <c r="Q75" s="44" t="str">
        <f t="shared" si="23"/>
        <v/>
      </c>
      <c r="R75" s="44">
        <f t="shared" si="24"/>
        <v>683</v>
      </c>
      <c r="S75" s="39" t="str">
        <f t="shared" si="25"/>
        <v/>
      </c>
      <c r="T75" s="45">
        <f t="shared" si="26"/>
        <v>0.27033327957068076</v>
      </c>
      <c r="U75" s="45">
        <f t="shared" si="27"/>
        <v>0.83775897714109759</v>
      </c>
      <c r="W75" s="21" t="str">
        <f t="shared" si="28"/>
        <v>Lab</v>
      </c>
      <c r="X75" s="7" t="str">
        <f t="shared" si="29"/>
        <v>Lab</v>
      </c>
      <c r="Y75" s="7" t="str">
        <f t="shared" si="30"/>
        <v>Lab</v>
      </c>
      <c r="Z75" s="7" t="str">
        <f t="shared" si="31"/>
        <v>LD</v>
      </c>
      <c r="AA75" s="7" t="s">
        <v>7</v>
      </c>
      <c r="AB75" s="7" t="s">
        <v>7</v>
      </c>
      <c r="AC75" s="7" t="s">
        <v>7</v>
      </c>
    </row>
    <row r="76" spans="1:29" s="4" customFormat="1" ht="15.75" x14ac:dyDescent="0.25">
      <c r="A76" s="47" t="s">
        <v>89</v>
      </c>
      <c r="B76" s="48" t="s">
        <v>664</v>
      </c>
      <c r="C76" s="38">
        <v>2005</v>
      </c>
      <c r="D76" s="61">
        <v>67415</v>
      </c>
      <c r="E76" s="61">
        <v>36911</v>
      </c>
      <c r="F76" s="40">
        <f t="shared" si="16"/>
        <v>0.54751909812356303</v>
      </c>
      <c r="G76" s="49" t="s">
        <v>7</v>
      </c>
      <c r="H76" s="50">
        <v>16874</v>
      </c>
      <c r="I76" s="51">
        <f t="shared" si="17"/>
        <v>12771</v>
      </c>
      <c r="J76" s="44" t="s">
        <v>4</v>
      </c>
      <c r="K76" s="64">
        <v>4103</v>
      </c>
      <c r="L76" s="45">
        <f t="shared" si="18"/>
        <v>0.11115927501286879</v>
      </c>
      <c r="M76" s="45">
        <f t="shared" si="19"/>
        <v>6.0861826003115037E-2</v>
      </c>
      <c r="N76" s="44">
        <f t="shared" si="20"/>
        <v>2051.5</v>
      </c>
      <c r="O76" s="44">
        <f t="shared" si="21"/>
        <v>2051.5</v>
      </c>
      <c r="P76" s="44">
        <f t="shared" si="22"/>
        <v>3371</v>
      </c>
      <c r="Q76" s="44" t="str">
        <f t="shared" si="23"/>
        <v/>
      </c>
      <c r="R76" s="44">
        <f t="shared" si="24"/>
        <v>675</v>
      </c>
      <c r="S76" s="39" t="str">
        <f t="shared" si="25"/>
        <v/>
      </c>
      <c r="T76" s="45">
        <f t="shared" si="26"/>
        <v>6.0861826003115037E-2</v>
      </c>
      <c r="U76" s="45">
        <f t="shared" si="27"/>
        <v>0.6083809241266781</v>
      </c>
      <c r="W76" s="21" t="str">
        <f t="shared" si="28"/>
        <v>Lab</v>
      </c>
      <c r="X76" s="7" t="str">
        <f t="shared" si="29"/>
        <v>Lab</v>
      </c>
      <c r="Y76" s="7" t="str">
        <f t="shared" si="30"/>
        <v>Con</v>
      </c>
      <c r="Z76" s="7" t="str">
        <f t="shared" si="31"/>
        <v>Con</v>
      </c>
      <c r="AA76" s="7" t="s">
        <v>4</v>
      </c>
      <c r="AB76" s="10" t="s">
        <v>4</v>
      </c>
      <c r="AC76" s="10" t="s">
        <v>4</v>
      </c>
    </row>
    <row r="77" spans="1:29" s="4" customFormat="1" ht="15.75" x14ac:dyDescent="0.25">
      <c r="A77" s="47" t="s">
        <v>90</v>
      </c>
      <c r="B77" s="48" t="s">
        <v>664</v>
      </c>
      <c r="C77" s="38">
        <v>2005</v>
      </c>
      <c r="D77" s="61">
        <v>63727</v>
      </c>
      <c r="E77" s="61">
        <v>31850</v>
      </c>
      <c r="F77" s="40">
        <f t="shared" si="16"/>
        <v>0.4997881588651592</v>
      </c>
      <c r="G77" s="49" t="s">
        <v>7</v>
      </c>
      <c r="H77" s="50">
        <v>18129</v>
      </c>
      <c r="I77" s="51">
        <f t="shared" si="17"/>
        <v>6491</v>
      </c>
      <c r="J77" s="44" t="s">
        <v>4</v>
      </c>
      <c r="K77" s="64">
        <v>11638</v>
      </c>
      <c r="L77" s="45">
        <f t="shared" si="18"/>
        <v>0.36540031397174255</v>
      </c>
      <c r="M77" s="45">
        <f t="shared" si="19"/>
        <v>0.18262275016868831</v>
      </c>
      <c r="N77" s="44">
        <f t="shared" si="20"/>
        <v>5819</v>
      </c>
      <c r="O77" s="44">
        <f t="shared" si="21"/>
        <v>5819</v>
      </c>
      <c r="P77" s="44">
        <f t="shared" si="22"/>
        <v>3187</v>
      </c>
      <c r="Q77" s="44" t="str">
        <f t="shared" si="23"/>
        <v/>
      </c>
      <c r="R77" s="44">
        <f t="shared" si="24"/>
        <v>638</v>
      </c>
      <c r="S77" s="39" t="str">
        <f t="shared" si="25"/>
        <v/>
      </c>
      <c r="T77" s="45">
        <f t="shared" si="26"/>
        <v>0.18262275016868831</v>
      </c>
      <c r="U77" s="45">
        <f t="shared" si="27"/>
        <v>0.68241090903384749</v>
      </c>
      <c r="W77" s="21" t="str">
        <f t="shared" si="28"/>
        <v>Lab</v>
      </c>
      <c r="X77" s="7" t="str">
        <f t="shared" si="29"/>
        <v>Lab</v>
      </c>
      <c r="Y77" s="7" t="str">
        <f t="shared" si="30"/>
        <v>Con</v>
      </c>
      <c r="Z77" s="7" t="str">
        <f t="shared" si="31"/>
        <v>Con</v>
      </c>
      <c r="AA77" s="7" t="s">
        <v>7</v>
      </c>
      <c r="AB77" s="7" t="s">
        <v>7</v>
      </c>
      <c r="AC77" s="7" t="s">
        <v>7</v>
      </c>
    </row>
    <row r="78" spans="1:29" s="4" customFormat="1" ht="15.75" x14ac:dyDescent="0.25">
      <c r="A78" s="47" t="s">
        <v>91</v>
      </c>
      <c r="B78" s="48" t="s">
        <v>664</v>
      </c>
      <c r="C78" s="38">
        <v>2005</v>
      </c>
      <c r="D78" s="61">
        <v>63790</v>
      </c>
      <c r="E78" s="61">
        <v>40543</v>
      </c>
      <c r="F78" s="40">
        <f t="shared" si="16"/>
        <v>0.63556983853268534</v>
      </c>
      <c r="G78" s="49" t="s">
        <v>7</v>
      </c>
      <c r="H78" s="50">
        <v>17239</v>
      </c>
      <c r="I78" s="51">
        <f t="shared" si="17"/>
        <v>15175</v>
      </c>
      <c r="J78" s="44" t="s">
        <v>4</v>
      </c>
      <c r="K78" s="64">
        <v>2064</v>
      </c>
      <c r="L78" s="45">
        <f t="shared" si="18"/>
        <v>5.0908911526034085E-2</v>
      </c>
      <c r="M78" s="45">
        <f t="shared" si="19"/>
        <v>3.2356168678476252E-2</v>
      </c>
      <c r="N78" s="44">
        <f t="shared" si="20"/>
        <v>1032</v>
      </c>
      <c r="O78" s="44">
        <f t="shared" si="21"/>
        <v>1032</v>
      </c>
      <c r="P78" s="44">
        <f t="shared" si="22"/>
        <v>3190</v>
      </c>
      <c r="Q78" s="44" t="str">
        <f t="shared" si="23"/>
        <v>YES</v>
      </c>
      <c r="R78" s="44">
        <f t="shared" si="24"/>
        <v>638</v>
      </c>
      <c r="S78" s="39" t="str">
        <f t="shared" si="25"/>
        <v/>
      </c>
      <c r="T78" s="45">
        <f t="shared" si="26"/>
        <v>3.2356168678476252E-2</v>
      </c>
      <c r="U78" s="45">
        <f t="shared" si="27"/>
        <v>0.66792600721116158</v>
      </c>
      <c r="W78" s="21" t="str">
        <f t="shared" si="28"/>
        <v>Con</v>
      </c>
      <c r="X78" s="7" t="str">
        <f t="shared" si="29"/>
        <v>Lab</v>
      </c>
      <c r="Y78" s="7" t="str">
        <f t="shared" si="30"/>
        <v>Con</v>
      </c>
      <c r="Z78" s="7" t="str">
        <f t="shared" si="31"/>
        <v>Con</v>
      </c>
      <c r="AA78" s="7" t="s">
        <v>4</v>
      </c>
      <c r="AB78" s="10" t="s">
        <v>4</v>
      </c>
      <c r="AC78" s="10" t="s">
        <v>4</v>
      </c>
    </row>
    <row r="79" spans="1:29" s="4" customFormat="1" ht="15.75" x14ac:dyDescent="0.25">
      <c r="A79" s="52" t="s">
        <v>92</v>
      </c>
      <c r="B79" s="48" t="s">
        <v>664</v>
      </c>
      <c r="C79" s="38">
        <v>2005</v>
      </c>
      <c r="D79" s="61">
        <v>53378</v>
      </c>
      <c r="E79" s="61">
        <v>25622</v>
      </c>
      <c r="F79" s="40">
        <f t="shared" si="16"/>
        <v>0.48001049121360861</v>
      </c>
      <c r="G79" s="49" t="s">
        <v>7</v>
      </c>
      <c r="H79" s="50">
        <v>19345</v>
      </c>
      <c r="I79" s="51">
        <f t="shared" si="17"/>
        <v>2988</v>
      </c>
      <c r="J79" s="44" t="s">
        <v>8</v>
      </c>
      <c r="K79" s="64">
        <v>16357</v>
      </c>
      <c r="L79" s="45">
        <f t="shared" si="18"/>
        <v>0.63839669034423541</v>
      </c>
      <c r="M79" s="45">
        <f t="shared" si="19"/>
        <v>0.30643710892127846</v>
      </c>
      <c r="N79" s="44">
        <f t="shared" si="20"/>
        <v>8178.5</v>
      </c>
      <c r="O79" s="44">
        <f t="shared" si="21"/>
        <v>8178.5</v>
      </c>
      <c r="P79" s="44">
        <f t="shared" si="22"/>
        <v>2669</v>
      </c>
      <c r="Q79" s="44" t="str">
        <f t="shared" si="23"/>
        <v/>
      </c>
      <c r="R79" s="44">
        <f t="shared" si="24"/>
        <v>534</v>
      </c>
      <c r="S79" s="39" t="str">
        <f t="shared" si="25"/>
        <v/>
      </c>
      <c r="T79" s="45">
        <f t="shared" si="26"/>
        <v>0.30643710892127846</v>
      </c>
      <c r="U79" s="45">
        <f t="shared" si="27"/>
        <v>0.78644760013488701</v>
      </c>
      <c r="W79" s="21" t="str">
        <f t="shared" si="28"/>
        <v>Lab</v>
      </c>
      <c r="X79" s="7" t="str">
        <f t="shared" si="29"/>
        <v>Lab</v>
      </c>
      <c r="Y79" s="7" t="str">
        <f t="shared" si="30"/>
        <v>Lab</v>
      </c>
      <c r="Z79" s="7" t="str">
        <f t="shared" si="31"/>
        <v>LD</v>
      </c>
      <c r="AA79" s="7" t="s">
        <v>7</v>
      </c>
      <c r="AB79" s="7" t="s">
        <v>7</v>
      </c>
      <c r="AC79" s="7" t="s">
        <v>7</v>
      </c>
    </row>
    <row r="80" spans="1:29" s="4" customFormat="1" ht="15.75" x14ac:dyDescent="0.25">
      <c r="A80" s="52" t="s">
        <v>93</v>
      </c>
      <c r="B80" s="48" t="s">
        <v>665</v>
      </c>
      <c r="C80" s="38">
        <v>2005</v>
      </c>
      <c r="D80" s="61">
        <v>70799</v>
      </c>
      <c r="E80" s="61">
        <v>41869</v>
      </c>
      <c r="F80" s="40">
        <f t="shared" si="16"/>
        <v>0.59137840929956642</v>
      </c>
      <c r="G80" s="49" t="s">
        <v>4</v>
      </c>
      <c r="H80" s="50">
        <v>19329</v>
      </c>
      <c r="I80" s="51">
        <f t="shared" si="17"/>
        <v>13422</v>
      </c>
      <c r="J80" s="44" t="s">
        <v>7</v>
      </c>
      <c r="K80" s="64">
        <v>5907</v>
      </c>
      <c r="L80" s="45">
        <f t="shared" si="18"/>
        <v>0.14108290143065275</v>
      </c>
      <c r="M80" s="45">
        <f t="shared" si="19"/>
        <v>8.3433381827426947E-2</v>
      </c>
      <c r="N80" s="44">
        <f t="shared" si="20"/>
        <v>2953.5</v>
      </c>
      <c r="O80" s="44" t="str">
        <f t="shared" si="21"/>
        <v/>
      </c>
      <c r="P80" s="44">
        <f t="shared" si="22"/>
        <v>3540</v>
      </c>
      <c r="Q80" s="44" t="str">
        <f t="shared" si="23"/>
        <v/>
      </c>
      <c r="R80" s="44">
        <f t="shared" si="24"/>
        <v>708</v>
      </c>
      <c r="S80" s="39" t="str">
        <f t="shared" si="25"/>
        <v/>
      </c>
      <c r="T80" s="45">
        <f t="shared" si="26"/>
        <v>8.3433381827426947E-2</v>
      </c>
      <c r="U80" s="45">
        <f t="shared" si="27"/>
        <v>0.67481179112699341</v>
      </c>
      <c r="W80" s="21" t="str">
        <f t="shared" si="28"/>
        <v>Con</v>
      </c>
      <c r="X80" s="7" t="str">
        <f t="shared" si="29"/>
        <v>Con</v>
      </c>
      <c r="Y80" s="7" t="str">
        <f t="shared" si="30"/>
        <v>Lab</v>
      </c>
      <c r="Z80" s="7" t="str">
        <f t="shared" si="31"/>
        <v>Lab</v>
      </c>
      <c r="AA80" s="7" t="s">
        <v>4</v>
      </c>
      <c r="AB80" s="7" t="s">
        <v>4</v>
      </c>
      <c r="AC80" s="10" t="s">
        <v>4</v>
      </c>
    </row>
    <row r="81" spans="1:29" s="4" customFormat="1" ht="15.75" x14ac:dyDescent="0.25">
      <c r="A81" s="52" t="s">
        <v>94</v>
      </c>
      <c r="B81" s="48" t="s">
        <v>665</v>
      </c>
      <c r="C81" s="38">
        <v>2005</v>
      </c>
      <c r="D81" s="61">
        <v>72260</v>
      </c>
      <c r="E81" s="61">
        <v>47499</v>
      </c>
      <c r="F81" s="40">
        <f t="shared" si="16"/>
        <v>0.65733462496540274</v>
      </c>
      <c r="G81" s="49" t="s">
        <v>4</v>
      </c>
      <c r="H81" s="50">
        <v>20212</v>
      </c>
      <c r="I81" s="51">
        <f t="shared" si="17"/>
        <v>14893</v>
      </c>
      <c r="J81" s="44" t="s">
        <v>7</v>
      </c>
      <c r="K81" s="64">
        <v>5319</v>
      </c>
      <c r="L81" s="45">
        <f t="shared" si="18"/>
        <v>0.11198130486957621</v>
      </c>
      <c r="M81" s="45">
        <f t="shared" si="19"/>
        <v>7.3609189039579304E-2</v>
      </c>
      <c r="N81" s="44">
        <f t="shared" si="20"/>
        <v>2659.5</v>
      </c>
      <c r="O81" s="44" t="str">
        <f t="shared" si="21"/>
        <v/>
      </c>
      <c r="P81" s="44">
        <f t="shared" si="22"/>
        <v>3613</v>
      </c>
      <c r="Q81" s="44" t="str">
        <f t="shared" si="23"/>
        <v/>
      </c>
      <c r="R81" s="44">
        <f t="shared" si="24"/>
        <v>723</v>
      </c>
      <c r="S81" s="39" t="str">
        <f t="shared" si="25"/>
        <v/>
      </c>
      <c r="T81" s="45">
        <f t="shared" si="26"/>
        <v>7.3609189039579304E-2</v>
      </c>
      <c r="U81" s="45">
        <f t="shared" si="27"/>
        <v>0.73094381400498198</v>
      </c>
      <c r="W81" s="21" t="str">
        <f t="shared" si="28"/>
        <v>Con</v>
      </c>
      <c r="X81" s="7" t="str">
        <f t="shared" si="29"/>
        <v>Con</v>
      </c>
      <c r="Y81" s="7" t="str">
        <f t="shared" si="30"/>
        <v>Lab</v>
      </c>
      <c r="Z81" s="7" t="str">
        <f t="shared" si="31"/>
        <v>Lab</v>
      </c>
      <c r="AA81" s="7" t="s">
        <v>4</v>
      </c>
      <c r="AB81" s="7" t="s">
        <v>4</v>
      </c>
      <c r="AC81" s="7" t="s">
        <v>4</v>
      </c>
    </row>
    <row r="82" spans="1:29" s="4" customFormat="1" ht="15.75" x14ac:dyDescent="0.25">
      <c r="A82" s="47" t="s">
        <v>95</v>
      </c>
      <c r="B82" s="48" t="s">
        <v>669</v>
      </c>
      <c r="C82" s="38">
        <v>2005</v>
      </c>
      <c r="D82" s="61">
        <v>62987</v>
      </c>
      <c r="E82" s="61">
        <v>37599</v>
      </c>
      <c r="F82" s="40">
        <f t="shared" si="16"/>
        <v>0.59693270039849489</v>
      </c>
      <c r="G82" s="49" t="s">
        <v>4</v>
      </c>
      <c r="H82" s="50">
        <v>16925</v>
      </c>
      <c r="I82" s="51">
        <f t="shared" si="17"/>
        <v>11681</v>
      </c>
      <c r="J82" s="44" t="s">
        <v>8</v>
      </c>
      <c r="K82" s="64">
        <v>5244</v>
      </c>
      <c r="L82" s="45">
        <f t="shared" si="18"/>
        <v>0.13947179446261868</v>
      </c>
      <c r="M82" s="45">
        <f t="shared" si="19"/>
        <v>8.3255274897994822E-2</v>
      </c>
      <c r="N82" s="44">
        <f t="shared" si="20"/>
        <v>2622</v>
      </c>
      <c r="O82" s="44" t="str">
        <f t="shared" si="21"/>
        <v/>
      </c>
      <c r="P82" s="44">
        <f t="shared" si="22"/>
        <v>3150</v>
      </c>
      <c r="Q82" s="44" t="str">
        <f t="shared" si="23"/>
        <v/>
      </c>
      <c r="R82" s="44">
        <f t="shared" si="24"/>
        <v>630</v>
      </c>
      <c r="S82" s="39" t="str">
        <f t="shared" si="25"/>
        <v/>
      </c>
      <c r="T82" s="45">
        <f t="shared" si="26"/>
        <v>8.3255274897994822E-2</v>
      </c>
      <c r="U82" s="45">
        <f t="shared" si="27"/>
        <v>0.68018797529648967</v>
      </c>
      <c r="W82" s="21" t="str">
        <f t="shared" si="28"/>
        <v>Con</v>
      </c>
      <c r="X82" s="7" t="str">
        <f t="shared" si="29"/>
        <v>Con</v>
      </c>
      <c r="Y82" s="7" t="str">
        <f t="shared" si="30"/>
        <v>LD</v>
      </c>
      <c r="Z82" s="7" t="str">
        <f t="shared" si="31"/>
        <v>LD</v>
      </c>
      <c r="AA82" s="7" t="s">
        <v>4</v>
      </c>
      <c r="AB82" s="7" t="s">
        <v>4</v>
      </c>
      <c r="AC82" s="10" t="s">
        <v>4</v>
      </c>
    </row>
    <row r="83" spans="1:29" s="4" customFormat="1" ht="15.75" x14ac:dyDescent="0.25">
      <c r="A83" s="47" t="s">
        <v>96</v>
      </c>
      <c r="B83" s="48" t="s">
        <v>669</v>
      </c>
      <c r="C83" s="38">
        <v>2005</v>
      </c>
      <c r="D83" s="61">
        <v>63358</v>
      </c>
      <c r="E83" s="61">
        <v>33924</v>
      </c>
      <c r="F83" s="40">
        <f t="shared" si="16"/>
        <v>0.53543356797878716</v>
      </c>
      <c r="G83" s="49" t="s">
        <v>4</v>
      </c>
      <c r="H83" s="50">
        <v>14057</v>
      </c>
      <c r="I83" s="51">
        <f t="shared" si="17"/>
        <v>10026</v>
      </c>
      <c r="J83" s="44" t="s">
        <v>8</v>
      </c>
      <c r="K83" s="64">
        <v>4031</v>
      </c>
      <c r="L83" s="45">
        <f t="shared" si="18"/>
        <v>0.11882443108124043</v>
      </c>
      <c r="M83" s="45">
        <f t="shared" si="19"/>
        <v>6.3622589096878054E-2</v>
      </c>
      <c r="N83" s="44">
        <f t="shared" si="20"/>
        <v>2015.5</v>
      </c>
      <c r="O83" s="44" t="str">
        <f t="shared" si="21"/>
        <v/>
      </c>
      <c r="P83" s="44">
        <f t="shared" si="22"/>
        <v>3168</v>
      </c>
      <c r="Q83" s="44" t="str">
        <f t="shared" si="23"/>
        <v/>
      </c>
      <c r="R83" s="44">
        <f t="shared" si="24"/>
        <v>634</v>
      </c>
      <c r="S83" s="39" t="str">
        <f t="shared" si="25"/>
        <v/>
      </c>
      <c r="T83" s="45">
        <f t="shared" si="26"/>
        <v>6.3622589096878054E-2</v>
      </c>
      <c r="U83" s="45">
        <f t="shared" si="27"/>
        <v>0.59905615707566517</v>
      </c>
      <c r="W83" s="21" t="str">
        <f t="shared" si="28"/>
        <v>Con</v>
      </c>
      <c r="X83" s="7" t="str">
        <f t="shared" si="29"/>
        <v>Con</v>
      </c>
      <c r="Y83" s="7" t="str">
        <f t="shared" si="30"/>
        <v>LD</v>
      </c>
      <c r="Z83" s="7" t="str">
        <f t="shared" si="31"/>
        <v>LD</v>
      </c>
      <c r="AA83" s="7" t="s">
        <v>8</v>
      </c>
      <c r="AB83" s="7" t="s">
        <v>4</v>
      </c>
      <c r="AC83" s="7" t="s">
        <v>4</v>
      </c>
    </row>
    <row r="84" spans="1:29" s="4" customFormat="1" ht="15.75" x14ac:dyDescent="0.25">
      <c r="A84" s="47" t="s">
        <v>97</v>
      </c>
      <c r="B84" s="48" t="s">
        <v>662</v>
      </c>
      <c r="C84" s="38">
        <v>2005</v>
      </c>
      <c r="D84" s="61">
        <v>80658</v>
      </c>
      <c r="E84" s="61">
        <v>51141</v>
      </c>
      <c r="F84" s="40">
        <f t="shared" si="16"/>
        <v>0.63404745964442466</v>
      </c>
      <c r="G84" s="49" t="s">
        <v>4</v>
      </c>
      <c r="H84" s="50">
        <v>25412</v>
      </c>
      <c r="I84" s="51">
        <f t="shared" si="17"/>
        <v>13376</v>
      </c>
      <c r="J84" s="44" t="s">
        <v>7</v>
      </c>
      <c r="K84" s="64">
        <v>12036</v>
      </c>
      <c r="L84" s="45">
        <f t="shared" si="18"/>
        <v>0.23534932832756497</v>
      </c>
      <c r="M84" s="45">
        <f t="shared" si="19"/>
        <v>0.14922264375511418</v>
      </c>
      <c r="N84" s="44">
        <f t="shared" si="20"/>
        <v>6018</v>
      </c>
      <c r="O84" s="44" t="str">
        <f t="shared" si="21"/>
        <v/>
      </c>
      <c r="P84" s="44">
        <f t="shared" si="22"/>
        <v>4033</v>
      </c>
      <c r="Q84" s="44" t="str">
        <f t="shared" si="23"/>
        <v/>
      </c>
      <c r="R84" s="44">
        <f t="shared" si="24"/>
        <v>807</v>
      </c>
      <c r="S84" s="39" t="str">
        <f t="shared" si="25"/>
        <v/>
      </c>
      <c r="T84" s="45">
        <f t="shared" si="26"/>
        <v>0.14922264375511418</v>
      </c>
      <c r="U84" s="45">
        <f t="shared" si="27"/>
        <v>0.78327010339953884</v>
      </c>
      <c r="W84" s="21" t="str">
        <f t="shared" si="28"/>
        <v>Con</v>
      </c>
      <c r="X84" s="7" t="str">
        <f t="shared" si="29"/>
        <v>Con</v>
      </c>
      <c r="Y84" s="7" t="str">
        <f t="shared" si="30"/>
        <v>Con</v>
      </c>
      <c r="Z84" s="7" t="str">
        <f t="shared" si="31"/>
        <v>Lab</v>
      </c>
      <c r="AA84" s="7" t="s">
        <v>4</v>
      </c>
      <c r="AB84" s="7" t="s">
        <v>4</v>
      </c>
      <c r="AC84" s="7" t="s">
        <v>4</v>
      </c>
    </row>
    <row r="85" spans="1:29" s="4" customFormat="1" ht="31.5" x14ac:dyDescent="0.25">
      <c r="A85" s="47" t="s">
        <v>769</v>
      </c>
      <c r="B85" s="48" t="s">
        <v>681</v>
      </c>
      <c r="C85" s="38">
        <v>2005</v>
      </c>
      <c r="D85" s="61">
        <v>63427</v>
      </c>
      <c r="E85" s="61">
        <v>34397</v>
      </c>
      <c r="F85" s="40">
        <f t="shared" si="16"/>
        <v>0.54230848061551074</v>
      </c>
      <c r="G85" s="49" t="s">
        <v>7</v>
      </c>
      <c r="H85" s="50">
        <v>14622</v>
      </c>
      <c r="I85" s="51">
        <f t="shared" si="17"/>
        <v>11111</v>
      </c>
      <c r="J85" s="44" t="s">
        <v>8</v>
      </c>
      <c r="K85" s="64">
        <v>3511</v>
      </c>
      <c r="L85" s="45">
        <f t="shared" si="18"/>
        <v>0.10207285519085967</v>
      </c>
      <c r="M85" s="45">
        <f t="shared" si="19"/>
        <v>5.5354975010642155E-2</v>
      </c>
      <c r="N85" s="44">
        <f t="shared" si="20"/>
        <v>1755.5</v>
      </c>
      <c r="O85" s="44">
        <f t="shared" si="21"/>
        <v>1755.5</v>
      </c>
      <c r="P85" s="44">
        <f t="shared" si="22"/>
        <v>3172</v>
      </c>
      <c r="Q85" s="44" t="str">
        <f t="shared" si="23"/>
        <v/>
      </c>
      <c r="R85" s="44">
        <f t="shared" si="24"/>
        <v>635</v>
      </c>
      <c r="S85" s="39" t="str">
        <f t="shared" si="25"/>
        <v/>
      </c>
      <c r="T85" s="45">
        <f t="shared" si="26"/>
        <v>5.5354975010642155E-2</v>
      </c>
      <c r="U85" s="45">
        <f t="shared" si="27"/>
        <v>0.59766345562615286</v>
      </c>
      <c r="W85" s="21" t="str">
        <f t="shared" si="28"/>
        <v>Lab</v>
      </c>
      <c r="X85" s="7" t="str">
        <f t="shared" si="29"/>
        <v>Lab</v>
      </c>
      <c r="Y85" s="7" t="str">
        <f t="shared" si="30"/>
        <v>LD</v>
      </c>
      <c r="Z85" s="7" t="str">
        <f t="shared" si="31"/>
        <v>LD</v>
      </c>
      <c r="AA85" s="7" t="s">
        <v>8</v>
      </c>
      <c r="AB85" s="10" t="s">
        <v>8</v>
      </c>
      <c r="AC85" s="10" t="s">
        <v>8</v>
      </c>
    </row>
    <row r="86" spans="1:29" s="4" customFormat="1" ht="31.5" x14ac:dyDescent="0.25">
      <c r="A86" s="47" t="s">
        <v>99</v>
      </c>
      <c r="B86" s="48" t="s">
        <v>681</v>
      </c>
      <c r="C86" s="38">
        <v>2005</v>
      </c>
      <c r="D86" s="61">
        <v>66591</v>
      </c>
      <c r="E86" s="61">
        <v>36605</v>
      </c>
      <c r="F86" s="40">
        <f t="shared" si="16"/>
        <v>0.54969890826087608</v>
      </c>
      <c r="G86" s="49" t="s">
        <v>7</v>
      </c>
      <c r="H86" s="50">
        <v>17954</v>
      </c>
      <c r="I86" s="51">
        <f t="shared" si="17"/>
        <v>8787</v>
      </c>
      <c r="J86" s="44" t="s">
        <v>4</v>
      </c>
      <c r="K86" s="64">
        <v>9167</v>
      </c>
      <c r="L86" s="45">
        <f t="shared" si="18"/>
        <v>0.2504302690889223</v>
      </c>
      <c r="M86" s="45">
        <f t="shared" si="19"/>
        <v>0.13766124551365799</v>
      </c>
      <c r="N86" s="44">
        <f t="shared" si="20"/>
        <v>4583.5</v>
      </c>
      <c r="O86" s="44">
        <f t="shared" si="21"/>
        <v>4583.5</v>
      </c>
      <c r="P86" s="44">
        <f t="shared" si="22"/>
        <v>3330</v>
      </c>
      <c r="Q86" s="44" t="str">
        <f t="shared" si="23"/>
        <v/>
      </c>
      <c r="R86" s="44">
        <f t="shared" si="24"/>
        <v>666</v>
      </c>
      <c r="S86" s="39" t="str">
        <f t="shared" si="25"/>
        <v/>
      </c>
      <c r="T86" s="45">
        <f t="shared" si="26"/>
        <v>0.13766124551365799</v>
      </c>
      <c r="U86" s="45">
        <f t="shared" si="27"/>
        <v>0.68736015377453408</v>
      </c>
      <c r="W86" s="21" t="str">
        <f t="shared" si="28"/>
        <v>Lab</v>
      </c>
      <c r="X86" s="7" t="str">
        <f t="shared" si="29"/>
        <v>Lab</v>
      </c>
      <c r="Y86" s="7" t="str">
        <f t="shared" si="30"/>
        <v>Con</v>
      </c>
      <c r="Z86" s="7" t="str">
        <f t="shared" si="31"/>
        <v>Con</v>
      </c>
      <c r="AA86" s="7" t="s">
        <v>7</v>
      </c>
      <c r="AB86" s="7" t="s">
        <v>7</v>
      </c>
      <c r="AC86" s="7" t="s">
        <v>7</v>
      </c>
    </row>
    <row r="87" spans="1:29" s="4" customFormat="1" ht="31.5" x14ac:dyDescent="0.25">
      <c r="A87" s="47" t="s">
        <v>100</v>
      </c>
      <c r="B87" s="48" t="s">
        <v>681</v>
      </c>
      <c r="C87" s="38">
        <v>2005</v>
      </c>
      <c r="D87" s="61">
        <v>65953</v>
      </c>
      <c r="E87" s="61">
        <v>36369</v>
      </c>
      <c r="F87" s="40">
        <f t="shared" si="16"/>
        <v>0.55143814534592817</v>
      </c>
      <c r="G87" s="49" t="s">
        <v>7</v>
      </c>
      <c r="H87" s="50">
        <v>14570</v>
      </c>
      <c r="I87" s="51">
        <f t="shared" si="17"/>
        <v>11544</v>
      </c>
      <c r="J87" s="44" t="s">
        <v>4</v>
      </c>
      <c r="K87" s="64">
        <v>3026</v>
      </c>
      <c r="L87" s="45">
        <f t="shared" si="18"/>
        <v>8.3202727597679341E-2</v>
      </c>
      <c r="M87" s="45">
        <f t="shared" si="19"/>
        <v>4.5881157794186771E-2</v>
      </c>
      <c r="N87" s="44">
        <f t="shared" si="20"/>
        <v>1513</v>
      </c>
      <c r="O87" s="44">
        <f t="shared" si="21"/>
        <v>1513</v>
      </c>
      <c r="P87" s="44">
        <f t="shared" si="22"/>
        <v>3298</v>
      </c>
      <c r="Q87" s="44" t="str">
        <f t="shared" si="23"/>
        <v>YES</v>
      </c>
      <c r="R87" s="44">
        <f t="shared" si="24"/>
        <v>660</v>
      </c>
      <c r="S87" s="39" t="str">
        <f t="shared" si="25"/>
        <v/>
      </c>
      <c r="T87" s="45">
        <f t="shared" si="26"/>
        <v>4.5881157794186771E-2</v>
      </c>
      <c r="U87" s="45">
        <f t="shared" si="27"/>
        <v>0.59731930314011494</v>
      </c>
      <c r="W87" s="21" t="str">
        <f t="shared" si="28"/>
        <v>Con</v>
      </c>
      <c r="X87" s="7" t="str">
        <f t="shared" si="29"/>
        <v>Lab</v>
      </c>
      <c r="Y87" s="7" t="str">
        <f t="shared" si="30"/>
        <v>Con</v>
      </c>
      <c r="Z87" s="7" t="str">
        <f t="shared" si="31"/>
        <v>Con</v>
      </c>
      <c r="AA87" s="7" t="s">
        <v>4</v>
      </c>
      <c r="AB87" s="10" t="s">
        <v>4</v>
      </c>
      <c r="AC87" s="10" t="s">
        <v>4</v>
      </c>
    </row>
    <row r="88" spans="1:29" s="4" customFormat="1" ht="15.75" x14ac:dyDescent="0.25">
      <c r="A88" s="52" t="s">
        <v>101</v>
      </c>
      <c r="B88" s="48" t="s">
        <v>668</v>
      </c>
      <c r="C88" s="38">
        <v>2005</v>
      </c>
      <c r="D88" s="61">
        <v>80458</v>
      </c>
      <c r="E88" s="61">
        <v>53055</v>
      </c>
      <c r="F88" s="40">
        <f t="shared" si="16"/>
        <v>0.65941236421486982</v>
      </c>
      <c r="G88" s="49" t="s">
        <v>4</v>
      </c>
      <c r="H88" s="50">
        <v>23597</v>
      </c>
      <c r="I88" s="51">
        <f t="shared" si="17"/>
        <v>19704</v>
      </c>
      <c r="J88" s="44" t="s">
        <v>7</v>
      </c>
      <c r="K88" s="64">
        <v>3893</v>
      </c>
      <c r="L88" s="45">
        <f t="shared" si="18"/>
        <v>7.3376684572613329E-2</v>
      </c>
      <c r="M88" s="45">
        <f t="shared" si="19"/>
        <v>4.838549305227572E-2</v>
      </c>
      <c r="N88" s="44">
        <f t="shared" si="20"/>
        <v>1946.5</v>
      </c>
      <c r="O88" s="44" t="str">
        <f t="shared" si="21"/>
        <v/>
      </c>
      <c r="P88" s="44">
        <f t="shared" si="22"/>
        <v>4023</v>
      </c>
      <c r="Q88" s="44" t="str">
        <f t="shared" si="23"/>
        <v>YES</v>
      </c>
      <c r="R88" s="44">
        <f t="shared" si="24"/>
        <v>805</v>
      </c>
      <c r="S88" s="39" t="str">
        <f t="shared" si="25"/>
        <v/>
      </c>
      <c r="T88" s="45">
        <f t="shared" si="26"/>
        <v>4.838549305227572E-2</v>
      </c>
      <c r="U88" s="45">
        <f t="shared" si="27"/>
        <v>0.7077978572671455</v>
      </c>
      <c r="W88" s="21" t="str">
        <f t="shared" si="28"/>
        <v>Lab</v>
      </c>
      <c r="X88" s="7" t="str">
        <f t="shared" si="29"/>
        <v>Con</v>
      </c>
      <c r="Y88" s="7" t="str">
        <f t="shared" si="30"/>
        <v>Lab</v>
      </c>
      <c r="Z88" s="7" t="str">
        <f t="shared" si="31"/>
        <v>Lab</v>
      </c>
      <c r="AA88" s="7" t="s">
        <v>7</v>
      </c>
      <c r="AB88" s="7" t="s">
        <v>4</v>
      </c>
      <c r="AC88" s="7" t="s">
        <v>4</v>
      </c>
    </row>
    <row r="89" spans="1:29" s="4" customFormat="1" ht="15.75" x14ac:dyDescent="0.25">
      <c r="A89" s="47" t="s">
        <v>102</v>
      </c>
      <c r="B89" s="48" t="s">
        <v>672</v>
      </c>
      <c r="C89" s="38">
        <v>2005</v>
      </c>
      <c r="D89" s="61">
        <v>55171</v>
      </c>
      <c r="E89" s="61">
        <v>38341</v>
      </c>
      <c r="F89" s="40">
        <f t="shared" si="16"/>
        <v>0.69494843305359699</v>
      </c>
      <c r="G89" s="49" t="s">
        <v>8</v>
      </c>
      <c r="H89" s="50">
        <v>17182</v>
      </c>
      <c r="I89" s="51">
        <f t="shared" si="17"/>
        <v>13277</v>
      </c>
      <c r="J89" s="44" t="s">
        <v>4</v>
      </c>
      <c r="K89" s="64">
        <v>3905</v>
      </c>
      <c r="L89" s="45">
        <f t="shared" si="18"/>
        <v>0.10184919537831565</v>
      </c>
      <c r="M89" s="45">
        <f t="shared" si="19"/>
        <v>7.0779938735930109E-2</v>
      </c>
      <c r="N89" s="44">
        <f t="shared" si="20"/>
        <v>1952.5</v>
      </c>
      <c r="O89" s="44" t="str">
        <f t="shared" si="21"/>
        <v/>
      </c>
      <c r="P89" s="44">
        <f t="shared" si="22"/>
        <v>2759</v>
      </c>
      <c r="Q89" s="44" t="str">
        <f t="shared" si="23"/>
        <v/>
      </c>
      <c r="R89" s="44">
        <f t="shared" si="24"/>
        <v>552</v>
      </c>
      <c r="S89" s="39" t="str">
        <f t="shared" si="25"/>
        <v/>
      </c>
      <c r="T89" s="45">
        <f t="shared" si="26"/>
        <v>7.0779938735930109E-2</v>
      </c>
      <c r="U89" s="45">
        <f t="shared" si="27"/>
        <v>0.76572837178952713</v>
      </c>
      <c r="W89" s="21" t="str">
        <f t="shared" si="28"/>
        <v>LD</v>
      </c>
      <c r="X89" s="7" t="str">
        <f t="shared" si="29"/>
        <v>LD</v>
      </c>
      <c r="Y89" s="7" t="str">
        <f t="shared" si="30"/>
        <v>LD</v>
      </c>
      <c r="Z89" s="7" t="str">
        <f t="shared" si="31"/>
        <v>Con</v>
      </c>
      <c r="AA89" s="7" t="s">
        <v>4</v>
      </c>
      <c r="AB89" s="6" t="s">
        <v>8</v>
      </c>
      <c r="AC89" s="6" t="s">
        <v>8</v>
      </c>
    </row>
    <row r="90" spans="1:29" s="4" customFormat="1" ht="15.75" x14ac:dyDescent="0.25">
      <c r="A90" s="47" t="s">
        <v>721</v>
      </c>
      <c r="B90" s="48" t="s">
        <v>666</v>
      </c>
      <c r="C90" s="38">
        <v>2005</v>
      </c>
      <c r="D90" s="61">
        <v>56227</v>
      </c>
      <c r="E90" s="61">
        <v>31068</v>
      </c>
      <c r="F90" s="40">
        <f t="shared" si="16"/>
        <v>0.55254592989133333</v>
      </c>
      <c r="G90" s="49" t="s">
        <v>8</v>
      </c>
      <c r="H90" s="50">
        <v>14764</v>
      </c>
      <c r="I90" s="51">
        <f t="shared" si="17"/>
        <v>12052</v>
      </c>
      <c r="J90" s="44" t="s">
        <v>7</v>
      </c>
      <c r="K90" s="64">
        <v>2712</v>
      </c>
      <c r="L90" s="45">
        <f t="shared" si="18"/>
        <v>8.7292390884511392E-2</v>
      </c>
      <c r="M90" s="45">
        <f t="shared" si="19"/>
        <v>4.8233055293720101E-2</v>
      </c>
      <c r="N90" s="44">
        <f t="shared" si="20"/>
        <v>1356</v>
      </c>
      <c r="O90" s="44" t="str">
        <f t="shared" si="21"/>
        <v/>
      </c>
      <c r="P90" s="44">
        <f t="shared" si="22"/>
        <v>2812</v>
      </c>
      <c r="Q90" s="44" t="str">
        <f t="shared" si="23"/>
        <v>YES</v>
      </c>
      <c r="R90" s="44">
        <f t="shared" si="24"/>
        <v>563</v>
      </c>
      <c r="S90" s="39" t="str">
        <f t="shared" si="25"/>
        <v/>
      </c>
      <c r="T90" s="45">
        <f t="shared" si="26"/>
        <v>4.8233055293720101E-2</v>
      </c>
      <c r="U90" s="45">
        <f t="shared" si="27"/>
        <v>0.60077898518505346</v>
      </c>
      <c r="W90" s="21" t="str">
        <f t="shared" si="28"/>
        <v>Lab</v>
      </c>
      <c r="X90" s="7" t="str">
        <f t="shared" si="29"/>
        <v>LD</v>
      </c>
      <c r="Y90" s="7" t="str">
        <f t="shared" si="30"/>
        <v>Lab</v>
      </c>
      <c r="Z90" s="7" t="str">
        <f t="shared" si="31"/>
        <v>Lab</v>
      </c>
      <c r="AA90" s="7" t="s">
        <v>7</v>
      </c>
      <c r="AB90" s="6" t="s">
        <v>8</v>
      </c>
      <c r="AC90" s="6" t="s">
        <v>8</v>
      </c>
    </row>
    <row r="91" spans="1:29" s="4" customFormat="1" ht="15.75" x14ac:dyDescent="0.25">
      <c r="A91" s="47" t="s">
        <v>104</v>
      </c>
      <c r="B91" s="48" t="s">
        <v>666</v>
      </c>
      <c r="C91" s="38">
        <v>2005</v>
      </c>
      <c r="D91" s="61">
        <v>60148</v>
      </c>
      <c r="E91" s="61">
        <v>35682</v>
      </c>
      <c r="F91" s="40">
        <f t="shared" si="16"/>
        <v>0.59323668284897257</v>
      </c>
      <c r="G91" s="49" t="s">
        <v>7</v>
      </c>
      <c r="H91" s="50">
        <v>17420</v>
      </c>
      <c r="I91" s="51">
        <f t="shared" si="17"/>
        <v>11779</v>
      </c>
      <c r="J91" s="44" t="s">
        <v>4</v>
      </c>
      <c r="K91" s="64">
        <v>5641</v>
      </c>
      <c r="L91" s="45">
        <f t="shared" si="18"/>
        <v>0.15809091418642454</v>
      </c>
      <c r="M91" s="45">
        <f t="shared" si="19"/>
        <v>9.3785329520516061E-2</v>
      </c>
      <c r="N91" s="44">
        <f t="shared" si="20"/>
        <v>2820.5</v>
      </c>
      <c r="O91" s="44">
        <f t="shared" si="21"/>
        <v>2820.5</v>
      </c>
      <c r="P91" s="44">
        <f t="shared" si="22"/>
        <v>3008</v>
      </c>
      <c r="Q91" s="44" t="str">
        <f t="shared" si="23"/>
        <v/>
      </c>
      <c r="R91" s="44">
        <f t="shared" si="24"/>
        <v>602</v>
      </c>
      <c r="S91" s="39" t="str">
        <f t="shared" si="25"/>
        <v/>
      </c>
      <c r="T91" s="45">
        <f t="shared" si="26"/>
        <v>9.3785329520516061E-2</v>
      </c>
      <c r="U91" s="45">
        <f t="shared" si="27"/>
        <v>0.68702201236948868</v>
      </c>
      <c r="W91" s="21" t="str">
        <f t="shared" si="28"/>
        <v>Lab</v>
      </c>
      <c r="X91" s="7" t="str">
        <f t="shared" si="29"/>
        <v>Lab</v>
      </c>
      <c r="Y91" s="7" t="str">
        <f t="shared" si="30"/>
        <v>Con</v>
      </c>
      <c r="Z91" s="7" t="str">
        <f t="shared" si="31"/>
        <v>Con</v>
      </c>
      <c r="AA91" s="7" t="s">
        <v>7</v>
      </c>
      <c r="AB91" s="10" t="s">
        <v>4</v>
      </c>
      <c r="AC91" s="7" t="s">
        <v>7</v>
      </c>
    </row>
    <row r="92" spans="1:29" s="4" customFormat="1" ht="15.75" x14ac:dyDescent="0.25">
      <c r="A92" s="47" t="s">
        <v>743</v>
      </c>
      <c r="B92" s="48" t="s">
        <v>666</v>
      </c>
      <c r="C92" s="38">
        <v>2005</v>
      </c>
      <c r="D92" s="61">
        <v>56508</v>
      </c>
      <c r="E92" s="61">
        <v>29764</v>
      </c>
      <c r="F92" s="40">
        <f t="shared" si="16"/>
        <v>0.52672188008777521</v>
      </c>
      <c r="G92" s="49" t="s">
        <v>7</v>
      </c>
      <c r="H92" s="50">
        <v>17501</v>
      </c>
      <c r="I92" s="51">
        <f t="shared" si="17"/>
        <v>6175</v>
      </c>
      <c r="J92" s="44" t="s">
        <v>8</v>
      </c>
      <c r="K92" s="64">
        <v>11326</v>
      </c>
      <c r="L92" s="45">
        <f t="shared" si="18"/>
        <v>0.38052681091251178</v>
      </c>
      <c r="M92" s="45">
        <f t="shared" si="19"/>
        <v>0.20043179726764351</v>
      </c>
      <c r="N92" s="44">
        <f t="shared" si="20"/>
        <v>5663</v>
      </c>
      <c r="O92" s="44">
        <f t="shared" si="21"/>
        <v>5663</v>
      </c>
      <c r="P92" s="44">
        <f t="shared" si="22"/>
        <v>2826</v>
      </c>
      <c r="Q92" s="44" t="str">
        <f t="shared" si="23"/>
        <v/>
      </c>
      <c r="R92" s="44">
        <f t="shared" si="24"/>
        <v>566</v>
      </c>
      <c r="S92" s="39" t="str">
        <f t="shared" si="25"/>
        <v/>
      </c>
      <c r="T92" s="45">
        <f t="shared" si="26"/>
        <v>0.20043179726764351</v>
      </c>
      <c r="U92" s="45">
        <f t="shared" si="27"/>
        <v>0.72715367735541869</v>
      </c>
      <c r="W92" s="21" t="str">
        <f t="shared" si="28"/>
        <v>Lab</v>
      </c>
      <c r="X92" s="7" t="str">
        <f t="shared" si="29"/>
        <v>Lab</v>
      </c>
      <c r="Y92" s="7" t="str">
        <f t="shared" si="30"/>
        <v>LD</v>
      </c>
      <c r="Z92" s="7" t="str">
        <f t="shared" si="31"/>
        <v>LD</v>
      </c>
      <c r="AA92" s="7" t="s">
        <v>7</v>
      </c>
      <c r="AB92" s="7" t="s">
        <v>7</v>
      </c>
      <c r="AC92" s="7" t="s">
        <v>7</v>
      </c>
    </row>
    <row r="93" spans="1:29" s="4" customFormat="1" ht="15.75" x14ac:dyDescent="0.25">
      <c r="A93" s="47" t="s">
        <v>105</v>
      </c>
      <c r="B93" s="48" t="s">
        <v>666</v>
      </c>
      <c r="C93" s="38">
        <v>2005</v>
      </c>
      <c r="D93" s="61">
        <v>88236</v>
      </c>
      <c r="E93" s="61">
        <v>46017</v>
      </c>
      <c r="F93" s="40">
        <f t="shared" si="16"/>
        <v>0.52152182782537737</v>
      </c>
      <c r="G93" s="49" t="s">
        <v>7</v>
      </c>
      <c r="H93" s="50">
        <v>18329</v>
      </c>
      <c r="I93" s="51">
        <f t="shared" si="17"/>
        <v>13918</v>
      </c>
      <c r="J93" s="44" t="s">
        <v>4</v>
      </c>
      <c r="K93" s="64">
        <v>4411</v>
      </c>
      <c r="L93" s="45">
        <f t="shared" si="18"/>
        <v>9.585587934893626E-2</v>
      </c>
      <c r="M93" s="45">
        <f t="shared" si="19"/>
        <v>4.9990933405866085E-2</v>
      </c>
      <c r="N93" s="44">
        <f t="shared" si="20"/>
        <v>2205.5</v>
      </c>
      <c r="O93" s="44">
        <f t="shared" si="21"/>
        <v>2205.5</v>
      </c>
      <c r="P93" s="44">
        <f t="shared" si="22"/>
        <v>4412</v>
      </c>
      <c r="Q93" s="44" t="str">
        <f t="shared" si="23"/>
        <v>YES</v>
      </c>
      <c r="R93" s="44">
        <f t="shared" si="24"/>
        <v>883</v>
      </c>
      <c r="S93" s="39" t="str">
        <f t="shared" si="25"/>
        <v/>
      </c>
      <c r="T93" s="45">
        <f t="shared" si="26"/>
        <v>4.9990933405866085E-2</v>
      </c>
      <c r="U93" s="45">
        <f t="shared" si="27"/>
        <v>0.5715127612312435</v>
      </c>
      <c r="W93" s="21" t="str">
        <f t="shared" si="28"/>
        <v>Con</v>
      </c>
      <c r="X93" s="7" t="str">
        <f t="shared" si="29"/>
        <v>Lab</v>
      </c>
      <c r="Y93" s="7" t="str">
        <f t="shared" si="30"/>
        <v>Con</v>
      </c>
      <c r="Z93" s="7" t="str">
        <f t="shared" si="31"/>
        <v>Con</v>
      </c>
      <c r="AA93" s="7" t="s">
        <v>4</v>
      </c>
      <c r="AB93" s="10" t="s">
        <v>4</v>
      </c>
      <c r="AC93" s="10" t="s">
        <v>4</v>
      </c>
    </row>
    <row r="94" spans="1:29" s="4" customFormat="1" ht="15.75" x14ac:dyDescent="0.25">
      <c r="A94" s="47" t="s">
        <v>106</v>
      </c>
      <c r="B94" s="48" t="s">
        <v>668</v>
      </c>
      <c r="C94" s="38">
        <v>2005</v>
      </c>
      <c r="D94" s="61">
        <v>64110</v>
      </c>
      <c r="E94" s="61">
        <v>44145</v>
      </c>
      <c r="F94" s="40">
        <f t="shared" si="16"/>
        <v>0.68858212447356104</v>
      </c>
      <c r="G94" s="49" t="s">
        <v>4</v>
      </c>
      <c r="H94" s="50">
        <v>23609</v>
      </c>
      <c r="I94" s="51">
        <f t="shared" si="17"/>
        <v>11997</v>
      </c>
      <c r="J94" s="44" t="s">
        <v>8</v>
      </c>
      <c r="K94" s="64">
        <v>11612</v>
      </c>
      <c r="L94" s="45">
        <f t="shared" si="18"/>
        <v>0.26304224714010649</v>
      </c>
      <c r="M94" s="45">
        <f t="shared" si="19"/>
        <v>0.18112618936203401</v>
      </c>
      <c r="N94" s="44">
        <f t="shared" si="20"/>
        <v>5806</v>
      </c>
      <c r="O94" s="44" t="str">
        <f t="shared" si="21"/>
        <v/>
      </c>
      <c r="P94" s="44">
        <f t="shared" si="22"/>
        <v>3206</v>
      </c>
      <c r="Q94" s="44" t="str">
        <f t="shared" si="23"/>
        <v/>
      </c>
      <c r="R94" s="44">
        <f t="shared" si="24"/>
        <v>642</v>
      </c>
      <c r="S94" s="39" t="str">
        <f t="shared" si="25"/>
        <v/>
      </c>
      <c r="T94" s="45">
        <f t="shared" si="26"/>
        <v>0.18112618936203401</v>
      </c>
      <c r="U94" s="45">
        <f t="shared" si="27"/>
        <v>0.86970831383559499</v>
      </c>
      <c r="W94" s="21" t="str">
        <f t="shared" si="28"/>
        <v>Con</v>
      </c>
      <c r="X94" s="7" t="str">
        <f t="shared" si="29"/>
        <v>Con</v>
      </c>
      <c r="Y94" s="7" t="str">
        <f t="shared" si="30"/>
        <v>Con</v>
      </c>
      <c r="Z94" s="7" t="str">
        <f t="shared" si="31"/>
        <v>Con</v>
      </c>
      <c r="AA94" s="7" t="s">
        <v>4</v>
      </c>
      <c r="AB94" s="7" t="s">
        <v>4</v>
      </c>
      <c r="AC94" s="7" t="s">
        <v>4</v>
      </c>
    </row>
    <row r="95" spans="1:29" s="4" customFormat="1" ht="15.75" x14ac:dyDescent="0.25">
      <c r="A95" s="47" t="s">
        <v>107</v>
      </c>
      <c r="B95" s="48" t="s">
        <v>672</v>
      </c>
      <c r="C95" s="38">
        <v>2005</v>
      </c>
      <c r="D95" s="61">
        <v>63936</v>
      </c>
      <c r="E95" s="61">
        <v>37859</v>
      </c>
      <c r="F95" s="40">
        <f t="shared" si="16"/>
        <v>0.59213901401401403</v>
      </c>
      <c r="G95" s="49" t="s">
        <v>7</v>
      </c>
      <c r="H95" s="50">
        <v>16410</v>
      </c>
      <c r="I95" s="51">
        <f t="shared" si="17"/>
        <v>9887</v>
      </c>
      <c r="J95" s="44" t="s">
        <v>4</v>
      </c>
      <c r="K95" s="64">
        <v>6523</v>
      </c>
      <c r="L95" s="45">
        <f t="shared" si="18"/>
        <v>0.17229720806149132</v>
      </c>
      <c r="M95" s="45">
        <f t="shared" si="19"/>
        <v>0.1020238988988989</v>
      </c>
      <c r="N95" s="44">
        <f t="shared" si="20"/>
        <v>3261.5</v>
      </c>
      <c r="O95" s="44">
        <f t="shared" si="21"/>
        <v>3261.5</v>
      </c>
      <c r="P95" s="44">
        <f t="shared" si="22"/>
        <v>3197</v>
      </c>
      <c r="Q95" s="44" t="str">
        <f t="shared" si="23"/>
        <v/>
      </c>
      <c r="R95" s="44">
        <f t="shared" si="24"/>
        <v>640</v>
      </c>
      <c r="S95" s="39" t="str">
        <f t="shared" si="25"/>
        <v/>
      </c>
      <c r="T95" s="45">
        <f t="shared" si="26"/>
        <v>0.1020238988988989</v>
      </c>
      <c r="U95" s="45">
        <f t="shared" si="27"/>
        <v>0.69416291291291299</v>
      </c>
      <c r="W95" s="21" t="str">
        <f t="shared" si="28"/>
        <v>Lab</v>
      </c>
      <c r="X95" s="7" t="str">
        <f t="shared" si="29"/>
        <v>Lab</v>
      </c>
      <c r="Y95" s="7" t="str">
        <f t="shared" si="30"/>
        <v>Con</v>
      </c>
      <c r="Z95" s="7" t="str">
        <f t="shared" si="31"/>
        <v>Con</v>
      </c>
      <c r="AA95" s="7" t="s">
        <v>7</v>
      </c>
      <c r="AB95" s="7" t="s">
        <v>7</v>
      </c>
      <c r="AC95" s="7" t="s">
        <v>7</v>
      </c>
    </row>
    <row r="96" spans="1:29" s="4" customFormat="1" ht="15.75" x14ac:dyDescent="0.25">
      <c r="A96" s="47" t="s">
        <v>720</v>
      </c>
      <c r="B96" s="48" t="s">
        <v>669</v>
      </c>
      <c r="C96" s="38">
        <v>2005</v>
      </c>
      <c r="D96" s="61">
        <v>75379</v>
      </c>
      <c r="E96" s="61">
        <v>48109</v>
      </c>
      <c r="F96" s="40">
        <f t="shared" si="16"/>
        <v>0.63822815372981867</v>
      </c>
      <c r="G96" s="49" t="s">
        <v>4</v>
      </c>
      <c r="H96" s="50">
        <v>21240</v>
      </c>
      <c r="I96" s="51">
        <f t="shared" si="17"/>
        <v>12771</v>
      </c>
      <c r="J96" s="44" t="s">
        <v>7</v>
      </c>
      <c r="K96" s="64">
        <v>8469</v>
      </c>
      <c r="L96" s="45">
        <f t="shared" si="18"/>
        <v>0.17603774761479141</v>
      </c>
      <c r="M96" s="45">
        <f t="shared" si="19"/>
        <v>0.11235224664694411</v>
      </c>
      <c r="N96" s="44">
        <f t="shared" si="20"/>
        <v>4234.5</v>
      </c>
      <c r="O96" s="44" t="str">
        <f t="shared" si="21"/>
        <v/>
      </c>
      <c r="P96" s="44">
        <f t="shared" si="22"/>
        <v>3769</v>
      </c>
      <c r="Q96" s="44" t="str">
        <f t="shared" si="23"/>
        <v/>
      </c>
      <c r="R96" s="44">
        <f t="shared" si="24"/>
        <v>754</v>
      </c>
      <c r="S96" s="39" t="str">
        <f t="shared" si="25"/>
        <v/>
      </c>
      <c r="T96" s="45">
        <f t="shared" si="26"/>
        <v>0.11235224664694411</v>
      </c>
      <c r="U96" s="45">
        <f t="shared" si="27"/>
        <v>0.75058040037676277</v>
      </c>
      <c r="W96" s="21" t="str">
        <f t="shared" si="28"/>
        <v>Con</v>
      </c>
      <c r="X96" s="7" t="str">
        <f t="shared" si="29"/>
        <v>Con</v>
      </c>
      <c r="Y96" s="7" t="str">
        <f t="shared" si="30"/>
        <v>Con</v>
      </c>
      <c r="Z96" s="7" t="str">
        <f t="shared" si="31"/>
        <v>Lab</v>
      </c>
      <c r="AA96" s="7" t="s">
        <v>4</v>
      </c>
      <c r="AB96" s="7" t="s">
        <v>4</v>
      </c>
      <c r="AC96" s="7" t="s">
        <v>4</v>
      </c>
    </row>
    <row r="97" spans="1:29" s="4" customFormat="1" ht="31.5" x14ac:dyDescent="0.25">
      <c r="A97" s="47" t="s">
        <v>109</v>
      </c>
      <c r="B97" s="48" t="s">
        <v>681</v>
      </c>
      <c r="C97" s="38">
        <v>2005</v>
      </c>
      <c r="D97" s="61">
        <v>67205</v>
      </c>
      <c r="E97" s="61">
        <v>42578</v>
      </c>
      <c r="F97" s="40">
        <f t="shared" si="16"/>
        <v>0.63355405103786921</v>
      </c>
      <c r="G97" s="49" t="s">
        <v>7</v>
      </c>
      <c r="H97" s="50">
        <v>19257</v>
      </c>
      <c r="I97" s="51">
        <f t="shared" si="17"/>
        <v>16363</v>
      </c>
      <c r="J97" s="44" t="s">
        <v>4</v>
      </c>
      <c r="K97" s="64">
        <v>2894</v>
      </c>
      <c r="L97" s="45">
        <f t="shared" si="18"/>
        <v>6.7969373855042509E-2</v>
      </c>
      <c r="M97" s="45">
        <f t="shared" si="19"/>
        <v>4.3062272152369616E-2</v>
      </c>
      <c r="N97" s="44">
        <f t="shared" si="20"/>
        <v>1447</v>
      </c>
      <c r="O97" s="44">
        <f t="shared" si="21"/>
        <v>1447</v>
      </c>
      <c r="P97" s="44">
        <f t="shared" si="22"/>
        <v>3361</v>
      </c>
      <c r="Q97" s="44" t="str">
        <f t="shared" si="23"/>
        <v>YES</v>
      </c>
      <c r="R97" s="44">
        <f t="shared" si="24"/>
        <v>673</v>
      </c>
      <c r="S97" s="39" t="str">
        <f t="shared" si="25"/>
        <v/>
      </c>
      <c r="T97" s="45">
        <f t="shared" si="26"/>
        <v>4.3062272152369616E-2</v>
      </c>
      <c r="U97" s="45">
        <f t="shared" si="27"/>
        <v>0.67661632319023879</v>
      </c>
      <c r="W97" s="21" t="str">
        <f t="shared" si="28"/>
        <v>Con</v>
      </c>
      <c r="X97" s="7" t="str">
        <f t="shared" si="29"/>
        <v>Lab</v>
      </c>
      <c r="Y97" s="7" t="str">
        <f t="shared" si="30"/>
        <v>Con</v>
      </c>
      <c r="Z97" s="7" t="str">
        <f t="shared" si="31"/>
        <v>Con</v>
      </c>
      <c r="AA97" s="7" t="s">
        <v>4</v>
      </c>
      <c r="AB97" s="10" t="s">
        <v>4</v>
      </c>
      <c r="AC97" s="10" t="s">
        <v>4</v>
      </c>
    </row>
    <row r="98" spans="1:29" s="4" customFormat="1" ht="15.75" x14ac:dyDescent="0.25">
      <c r="A98" s="47" t="s">
        <v>110</v>
      </c>
      <c r="B98" s="48" t="s">
        <v>662</v>
      </c>
      <c r="C98" s="38">
        <v>2005</v>
      </c>
      <c r="D98" s="61">
        <v>65978</v>
      </c>
      <c r="E98" s="61">
        <v>39719</v>
      </c>
      <c r="F98" s="40">
        <f t="shared" si="16"/>
        <v>0.60200369820243116</v>
      </c>
      <c r="G98" s="49" t="s">
        <v>7</v>
      </c>
      <c r="H98" s="50">
        <v>15858</v>
      </c>
      <c r="I98" s="51">
        <f t="shared" si="17"/>
        <v>13121</v>
      </c>
      <c r="J98" s="44" t="s">
        <v>4</v>
      </c>
      <c r="K98" s="64">
        <v>2737</v>
      </c>
      <c r="L98" s="45">
        <f t="shared" si="18"/>
        <v>6.8909086331478631E-2</v>
      </c>
      <c r="M98" s="45">
        <f t="shared" si="19"/>
        <v>4.1483524811300736E-2</v>
      </c>
      <c r="N98" s="44">
        <f t="shared" si="20"/>
        <v>1368.5</v>
      </c>
      <c r="O98" s="44">
        <f t="shared" si="21"/>
        <v>1368.5</v>
      </c>
      <c r="P98" s="44">
        <f t="shared" si="22"/>
        <v>3299</v>
      </c>
      <c r="Q98" s="44" t="str">
        <f t="shared" si="23"/>
        <v>YES</v>
      </c>
      <c r="R98" s="44">
        <f t="shared" si="24"/>
        <v>660</v>
      </c>
      <c r="S98" s="39" t="str">
        <f t="shared" si="25"/>
        <v/>
      </c>
      <c r="T98" s="45">
        <f t="shared" si="26"/>
        <v>4.1483524811300736E-2</v>
      </c>
      <c r="U98" s="45">
        <f t="shared" si="27"/>
        <v>0.64348722301373185</v>
      </c>
      <c r="W98" s="21" t="str">
        <f t="shared" si="28"/>
        <v>Con</v>
      </c>
      <c r="X98" s="7" t="str">
        <f t="shared" si="29"/>
        <v>Lab</v>
      </c>
      <c r="Y98" s="7" t="str">
        <f t="shared" si="30"/>
        <v>Con</v>
      </c>
      <c r="Z98" s="7" t="str">
        <f t="shared" si="31"/>
        <v>Con</v>
      </c>
      <c r="AA98" s="7" t="s">
        <v>4</v>
      </c>
      <c r="AB98" s="10" t="s">
        <v>4</v>
      </c>
      <c r="AC98" s="10" t="s">
        <v>4</v>
      </c>
    </row>
    <row r="99" spans="1:29" s="4" customFormat="1" ht="15.75" x14ac:dyDescent="0.25">
      <c r="A99" s="47" t="s">
        <v>111</v>
      </c>
      <c r="B99" s="48" t="s">
        <v>662</v>
      </c>
      <c r="C99" s="38">
        <v>2005</v>
      </c>
      <c r="D99" s="61">
        <v>68182</v>
      </c>
      <c r="E99" s="61">
        <v>43539</v>
      </c>
      <c r="F99" s="40">
        <f t="shared" si="16"/>
        <v>0.63857029714587432</v>
      </c>
      <c r="G99" s="49" t="s">
        <v>7</v>
      </c>
      <c r="H99" s="50">
        <v>15427</v>
      </c>
      <c r="I99" s="51">
        <f t="shared" si="17"/>
        <v>10397</v>
      </c>
      <c r="J99" s="44" t="s">
        <v>4</v>
      </c>
      <c r="K99" s="64">
        <v>5030</v>
      </c>
      <c r="L99" s="45">
        <f t="shared" si="18"/>
        <v>0.11552860653666827</v>
      </c>
      <c r="M99" s="45">
        <f t="shared" si="19"/>
        <v>7.377313660496905E-2</v>
      </c>
      <c r="N99" s="44">
        <f t="shared" si="20"/>
        <v>2515</v>
      </c>
      <c r="O99" s="44">
        <f t="shared" si="21"/>
        <v>2515</v>
      </c>
      <c r="P99" s="44">
        <f t="shared" si="22"/>
        <v>3410</v>
      </c>
      <c r="Q99" s="44" t="str">
        <f t="shared" si="23"/>
        <v/>
      </c>
      <c r="R99" s="44">
        <f t="shared" si="24"/>
        <v>682</v>
      </c>
      <c r="S99" s="39" t="str">
        <f t="shared" si="25"/>
        <v/>
      </c>
      <c r="T99" s="45">
        <f t="shared" si="26"/>
        <v>7.377313660496905E-2</v>
      </c>
      <c r="U99" s="45">
        <f t="shared" si="27"/>
        <v>0.71234343375084341</v>
      </c>
      <c r="W99" s="21" t="str">
        <f t="shared" si="28"/>
        <v>Lab</v>
      </c>
      <c r="X99" s="7" t="str">
        <f t="shared" si="29"/>
        <v>Lab</v>
      </c>
      <c r="Y99" s="7" t="str">
        <f t="shared" si="30"/>
        <v>Con</v>
      </c>
      <c r="Z99" s="7" t="str">
        <f t="shared" si="31"/>
        <v>Con</v>
      </c>
      <c r="AA99" s="7" t="s">
        <v>7</v>
      </c>
      <c r="AB99" s="10" t="s">
        <v>4</v>
      </c>
      <c r="AC99" s="7" t="s">
        <v>7</v>
      </c>
    </row>
    <row r="100" spans="1:29" s="4" customFormat="1" ht="15.75" x14ac:dyDescent="0.25">
      <c r="A100" s="47" t="s">
        <v>112</v>
      </c>
      <c r="B100" s="48" t="s">
        <v>669</v>
      </c>
      <c r="C100" s="38">
        <v>2005</v>
      </c>
      <c r="D100" s="61">
        <v>68081</v>
      </c>
      <c r="E100" s="61">
        <v>41720</v>
      </c>
      <c r="F100" s="40">
        <f t="shared" si="16"/>
        <v>0.61279945946739911</v>
      </c>
      <c r="G100" s="49" t="s">
        <v>7</v>
      </c>
      <c r="H100" s="50">
        <v>19152</v>
      </c>
      <c r="I100" s="51">
        <f t="shared" si="17"/>
        <v>10531</v>
      </c>
      <c r="J100" s="44" t="s">
        <v>8</v>
      </c>
      <c r="K100" s="64">
        <v>8621</v>
      </c>
      <c r="L100" s="45">
        <f t="shared" si="18"/>
        <v>0.20663950143815915</v>
      </c>
      <c r="M100" s="45">
        <f t="shared" si="19"/>
        <v>0.12662857478591677</v>
      </c>
      <c r="N100" s="44">
        <f t="shared" si="20"/>
        <v>4310.5</v>
      </c>
      <c r="O100" s="44">
        <f t="shared" si="21"/>
        <v>4310.5</v>
      </c>
      <c r="P100" s="44">
        <f t="shared" si="22"/>
        <v>3405</v>
      </c>
      <c r="Q100" s="44" t="str">
        <f t="shared" si="23"/>
        <v/>
      </c>
      <c r="R100" s="44">
        <f t="shared" si="24"/>
        <v>681</v>
      </c>
      <c r="S100" s="39" t="str">
        <f t="shared" si="25"/>
        <v/>
      </c>
      <c r="T100" s="45">
        <f t="shared" si="26"/>
        <v>0.12662857478591677</v>
      </c>
      <c r="U100" s="45">
        <f t="shared" si="27"/>
        <v>0.73942803425331594</v>
      </c>
      <c r="W100" s="21" t="str">
        <f t="shared" si="28"/>
        <v>Lab</v>
      </c>
      <c r="X100" s="7" t="str">
        <f t="shared" si="29"/>
        <v>Lab</v>
      </c>
      <c r="Y100" s="7" t="str">
        <f t="shared" si="30"/>
        <v>LD</v>
      </c>
      <c r="Z100" s="7" t="str">
        <f t="shared" si="31"/>
        <v>LD</v>
      </c>
      <c r="AA100" s="7" t="s">
        <v>7</v>
      </c>
      <c r="AB100" s="7" t="s">
        <v>7</v>
      </c>
      <c r="AC100" s="7" t="s">
        <v>7</v>
      </c>
    </row>
    <row r="101" spans="1:29" s="4" customFormat="1" ht="15.75" x14ac:dyDescent="0.25">
      <c r="A101" s="47" t="s">
        <v>113</v>
      </c>
      <c r="B101" s="48" t="s">
        <v>669</v>
      </c>
      <c r="C101" s="38">
        <v>2005</v>
      </c>
      <c r="D101" s="61">
        <v>77095</v>
      </c>
      <c r="E101" s="61">
        <v>47492</v>
      </c>
      <c r="F101" s="40">
        <f t="shared" si="16"/>
        <v>0.61601919709449382</v>
      </c>
      <c r="G101" s="49" t="s">
        <v>7</v>
      </c>
      <c r="H101" s="50">
        <v>22192</v>
      </c>
      <c r="I101" s="51">
        <f t="shared" si="17"/>
        <v>13230</v>
      </c>
      <c r="J101" s="44" t="s">
        <v>4</v>
      </c>
      <c r="K101" s="64">
        <v>8962</v>
      </c>
      <c r="L101" s="45">
        <f t="shared" si="18"/>
        <v>0.18870546618377831</v>
      </c>
      <c r="M101" s="45">
        <f t="shared" si="19"/>
        <v>0.11624618976587327</v>
      </c>
      <c r="N101" s="44">
        <f t="shared" si="20"/>
        <v>4481</v>
      </c>
      <c r="O101" s="44">
        <f t="shared" si="21"/>
        <v>4481</v>
      </c>
      <c r="P101" s="44">
        <f t="shared" si="22"/>
        <v>3855</v>
      </c>
      <c r="Q101" s="44" t="str">
        <f t="shared" si="23"/>
        <v/>
      </c>
      <c r="R101" s="44">
        <f t="shared" si="24"/>
        <v>771</v>
      </c>
      <c r="S101" s="39" t="str">
        <f t="shared" si="25"/>
        <v/>
      </c>
      <c r="T101" s="45">
        <f t="shared" si="26"/>
        <v>0.11624618976587327</v>
      </c>
      <c r="U101" s="45">
        <f t="shared" si="27"/>
        <v>0.73226538686036713</v>
      </c>
      <c r="W101" s="21" t="str">
        <f t="shared" si="28"/>
        <v>Lab</v>
      </c>
      <c r="X101" s="7" t="str">
        <f t="shared" si="29"/>
        <v>Lab</v>
      </c>
      <c r="Y101" s="7" t="str">
        <f t="shared" si="30"/>
        <v>Con</v>
      </c>
      <c r="Z101" s="7" t="str">
        <f t="shared" si="31"/>
        <v>Con</v>
      </c>
      <c r="AA101" s="7" t="s">
        <v>7</v>
      </c>
      <c r="AB101" s="7" t="s">
        <v>7</v>
      </c>
      <c r="AC101" s="7" t="s">
        <v>7</v>
      </c>
    </row>
    <row r="102" spans="1:29" s="4" customFormat="1" ht="15.75" x14ac:dyDescent="0.25">
      <c r="A102" s="47" t="s">
        <v>114</v>
      </c>
      <c r="B102" s="48" t="s">
        <v>669</v>
      </c>
      <c r="C102" s="38">
        <v>2005</v>
      </c>
      <c r="D102" s="61">
        <v>70806</v>
      </c>
      <c r="E102" s="61">
        <v>42328</v>
      </c>
      <c r="F102" s="40">
        <f t="shared" si="16"/>
        <v>0.59780244612038524</v>
      </c>
      <c r="G102" s="49" t="s">
        <v>7</v>
      </c>
      <c r="H102" s="50">
        <v>20778</v>
      </c>
      <c r="I102" s="51">
        <f t="shared" si="17"/>
        <v>9636</v>
      </c>
      <c r="J102" s="44" t="s">
        <v>8</v>
      </c>
      <c r="K102" s="64">
        <v>11142</v>
      </c>
      <c r="L102" s="45">
        <f t="shared" si="18"/>
        <v>0.26323001323001322</v>
      </c>
      <c r="M102" s="45">
        <f t="shared" si="19"/>
        <v>0.15735954580120329</v>
      </c>
      <c r="N102" s="44">
        <f t="shared" si="20"/>
        <v>5571</v>
      </c>
      <c r="O102" s="44">
        <f t="shared" si="21"/>
        <v>5571</v>
      </c>
      <c r="P102" s="44">
        <f t="shared" si="22"/>
        <v>3541</v>
      </c>
      <c r="Q102" s="44" t="str">
        <f t="shared" si="23"/>
        <v/>
      </c>
      <c r="R102" s="44">
        <f t="shared" si="24"/>
        <v>709</v>
      </c>
      <c r="S102" s="39" t="str">
        <f t="shared" si="25"/>
        <v/>
      </c>
      <c r="T102" s="45">
        <f t="shared" si="26"/>
        <v>0.15735954580120329</v>
      </c>
      <c r="U102" s="45">
        <f t="shared" si="27"/>
        <v>0.7551619919215885</v>
      </c>
      <c r="W102" s="21" t="str">
        <f t="shared" si="28"/>
        <v>Lab</v>
      </c>
      <c r="X102" s="7" t="str">
        <f t="shared" si="29"/>
        <v>Lab</v>
      </c>
      <c r="Y102" s="7" t="str">
        <f t="shared" si="30"/>
        <v>Lab</v>
      </c>
      <c r="Z102" s="7" t="str">
        <f t="shared" si="31"/>
        <v>LD</v>
      </c>
      <c r="AA102" s="7" t="s">
        <v>7</v>
      </c>
      <c r="AB102" s="7" t="s">
        <v>7</v>
      </c>
      <c r="AC102" s="7" t="s">
        <v>7</v>
      </c>
    </row>
    <row r="103" spans="1:29" s="4" customFormat="1" ht="15.75" x14ac:dyDescent="0.25">
      <c r="A103" s="47" t="s">
        <v>115</v>
      </c>
      <c r="B103" s="48" t="s">
        <v>669</v>
      </c>
      <c r="C103" s="38">
        <v>2005</v>
      </c>
      <c r="D103" s="61">
        <v>81367</v>
      </c>
      <c r="E103" s="61">
        <v>57396</v>
      </c>
      <c r="F103" s="40">
        <f t="shared" si="16"/>
        <v>0.70539653667948921</v>
      </c>
      <c r="G103" s="49" t="s">
        <v>8</v>
      </c>
      <c r="H103" s="50">
        <v>21987</v>
      </c>
      <c r="I103" s="51">
        <f t="shared" si="17"/>
        <v>16859</v>
      </c>
      <c r="J103" s="44" t="s">
        <v>7</v>
      </c>
      <c r="K103" s="64">
        <v>5128</v>
      </c>
      <c r="L103" s="45">
        <f t="shared" si="18"/>
        <v>8.9344205171092067E-2</v>
      </c>
      <c r="M103" s="45">
        <f t="shared" si="19"/>
        <v>6.3023092900070049E-2</v>
      </c>
      <c r="N103" s="44">
        <f t="shared" si="20"/>
        <v>2564</v>
      </c>
      <c r="O103" s="44" t="str">
        <f t="shared" si="21"/>
        <v/>
      </c>
      <c r="P103" s="44">
        <f t="shared" si="22"/>
        <v>4069</v>
      </c>
      <c r="Q103" s="44" t="str">
        <f t="shared" si="23"/>
        <v/>
      </c>
      <c r="R103" s="44">
        <f t="shared" si="24"/>
        <v>814</v>
      </c>
      <c r="S103" s="39" t="str">
        <f t="shared" si="25"/>
        <v/>
      </c>
      <c r="T103" s="45">
        <f t="shared" si="26"/>
        <v>6.3023092900070049E-2</v>
      </c>
      <c r="U103" s="45">
        <f t="shared" si="27"/>
        <v>0.76841962957955923</v>
      </c>
      <c r="W103" s="21" t="str">
        <f t="shared" si="28"/>
        <v>LD</v>
      </c>
      <c r="X103" s="7" t="str">
        <f t="shared" si="29"/>
        <v>LD</v>
      </c>
      <c r="Y103" s="7" t="str">
        <f t="shared" si="30"/>
        <v>LD</v>
      </c>
      <c r="Z103" s="7" t="str">
        <f t="shared" si="31"/>
        <v>Lab</v>
      </c>
      <c r="AA103" s="7" t="s">
        <v>8</v>
      </c>
      <c r="AB103" s="6" t="s">
        <v>8</v>
      </c>
      <c r="AC103" s="6" t="s">
        <v>8</v>
      </c>
    </row>
    <row r="104" spans="1:29" s="4" customFormat="1" ht="15.75" x14ac:dyDescent="0.25">
      <c r="A104" s="47" t="s">
        <v>117</v>
      </c>
      <c r="B104" s="48" t="s">
        <v>666</v>
      </c>
      <c r="C104" s="38">
        <v>2005</v>
      </c>
      <c r="D104" s="61">
        <v>71137</v>
      </c>
      <c r="E104" s="61">
        <v>46137</v>
      </c>
      <c r="F104" s="40">
        <f t="shared" si="16"/>
        <v>0.64856544414299167</v>
      </c>
      <c r="G104" s="49" t="s">
        <v>4</v>
      </c>
      <c r="H104" s="50">
        <v>23583</v>
      </c>
      <c r="I104" s="51">
        <f t="shared" si="17"/>
        <v>10241</v>
      </c>
      <c r="J104" s="44" t="s">
        <v>7</v>
      </c>
      <c r="K104" s="64">
        <v>13342</v>
      </c>
      <c r="L104" s="45">
        <f t="shared" si="18"/>
        <v>0.28918221817630102</v>
      </c>
      <c r="M104" s="45">
        <f t="shared" si="19"/>
        <v>0.18755359376976818</v>
      </c>
      <c r="N104" s="44">
        <f t="shared" si="20"/>
        <v>6671</v>
      </c>
      <c r="O104" s="44" t="str">
        <f t="shared" si="21"/>
        <v/>
      </c>
      <c r="P104" s="44">
        <f t="shared" si="22"/>
        <v>3557</v>
      </c>
      <c r="Q104" s="44" t="str">
        <f t="shared" si="23"/>
        <v/>
      </c>
      <c r="R104" s="44">
        <f t="shared" si="24"/>
        <v>712</v>
      </c>
      <c r="S104" s="39" t="str">
        <f t="shared" si="25"/>
        <v/>
      </c>
      <c r="T104" s="45">
        <f t="shared" si="26"/>
        <v>0.18755359376976818</v>
      </c>
      <c r="U104" s="45">
        <f t="shared" si="27"/>
        <v>0.83611903791275988</v>
      </c>
      <c r="W104" s="21" t="str">
        <f t="shared" si="28"/>
        <v>Con</v>
      </c>
      <c r="X104" s="7" t="str">
        <f t="shared" si="29"/>
        <v>Con</v>
      </c>
      <c r="Y104" s="7" t="str">
        <f t="shared" si="30"/>
        <v>Con</v>
      </c>
      <c r="Z104" s="7" t="str">
        <f t="shared" si="31"/>
        <v>Lab</v>
      </c>
      <c r="AA104" s="7" t="s">
        <v>4</v>
      </c>
      <c r="AB104" s="7" t="s">
        <v>4</v>
      </c>
      <c r="AC104" s="7" t="s">
        <v>4</v>
      </c>
    </row>
    <row r="105" spans="1:29" s="4" customFormat="1" ht="15.75" x14ac:dyDescent="0.25">
      <c r="A105" s="47" t="s">
        <v>118</v>
      </c>
      <c r="B105" s="48" t="s">
        <v>663</v>
      </c>
      <c r="C105" s="38">
        <v>2005</v>
      </c>
      <c r="D105" s="61">
        <v>70762</v>
      </c>
      <c r="E105" s="61">
        <v>47810</v>
      </c>
      <c r="F105" s="40">
        <f t="shared" si="16"/>
        <v>0.67564512026228762</v>
      </c>
      <c r="G105" s="49" t="s">
        <v>4</v>
      </c>
      <c r="H105" s="50">
        <v>24387</v>
      </c>
      <c r="I105" s="51">
        <f t="shared" si="17"/>
        <v>14307</v>
      </c>
      <c r="J105" s="44" t="s">
        <v>7</v>
      </c>
      <c r="K105" s="64">
        <v>10080</v>
      </c>
      <c r="L105" s="45">
        <f t="shared" si="18"/>
        <v>0.21083455344070279</v>
      </c>
      <c r="M105" s="45">
        <f t="shared" si="19"/>
        <v>0.14244933721488934</v>
      </c>
      <c r="N105" s="44">
        <f t="shared" si="20"/>
        <v>5040</v>
      </c>
      <c r="O105" s="44" t="str">
        <f t="shared" si="21"/>
        <v/>
      </c>
      <c r="P105" s="44">
        <f t="shared" si="22"/>
        <v>3539</v>
      </c>
      <c r="Q105" s="44" t="str">
        <f t="shared" si="23"/>
        <v/>
      </c>
      <c r="R105" s="44">
        <f t="shared" si="24"/>
        <v>708</v>
      </c>
      <c r="S105" s="39" t="str">
        <f t="shared" si="25"/>
        <v/>
      </c>
      <c r="T105" s="45">
        <f t="shared" si="26"/>
        <v>0.14244933721488934</v>
      </c>
      <c r="U105" s="45">
        <f t="shared" si="27"/>
        <v>0.81809445747717691</v>
      </c>
      <c r="W105" s="21" t="str">
        <f t="shared" si="28"/>
        <v>Con</v>
      </c>
      <c r="X105" s="7" t="str">
        <f t="shared" si="29"/>
        <v>Con</v>
      </c>
      <c r="Y105" s="7" t="str">
        <f t="shared" si="30"/>
        <v>Con</v>
      </c>
      <c r="Z105" s="7" t="str">
        <f t="shared" si="31"/>
        <v>Lab</v>
      </c>
      <c r="AA105" s="7" t="s">
        <v>4</v>
      </c>
      <c r="AB105" s="7" t="s">
        <v>4</v>
      </c>
      <c r="AC105" s="7" t="s">
        <v>4</v>
      </c>
    </row>
    <row r="106" spans="1:29" s="4" customFormat="1" ht="15.75" x14ac:dyDescent="0.25">
      <c r="A106" s="47" t="s">
        <v>119</v>
      </c>
      <c r="B106" s="48" t="s">
        <v>668</v>
      </c>
      <c r="C106" s="38">
        <v>2005</v>
      </c>
      <c r="D106" s="61">
        <v>68597</v>
      </c>
      <c r="E106" s="61">
        <v>40628</v>
      </c>
      <c r="F106" s="40">
        <f t="shared" si="16"/>
        <v>0.59227079901453417</v>
      </c>
      <c r="G106" s="49" t="s">
        <v>4</v>
      </c>
      <c r="H106" s="50">
        <v>21878</v>
      </c>
      <c r="I106" s="51">
        <f t="shared" si="17"/>
        <v>10369</v>
      </c>
      <c r="J106" s="44" t="s">
        <v>7</v>
      </c>
      <c r="K106" s="64">
        <v>11509</v>
      </c>
      <c r="L106" s="45">
        <f t="shared" si="18"/>
        <v>0.28327754258147092</v>
      </c>
      <c r="M106" s="45">
        <f t="shared" si="19"/>
        <v>0.16777701648760149</v>
      </c>
      <c r="N106" s="44">
        <f t="shared" si="20"/>
        <v>5754.5</v>
      </c>
      <c r="O106" s="44" t="str">
        <f t="shared" si="21"/>
        <v/>
      </c>
      <c r="P106" s="44">
        <f t="shared" si="22"/>
        <v>3430</v>
      </c>
      <c r="Q106" s="44" t="str">
        <f t="shared" si="23"/>
        <v/>
      </c>
      <c r="R106" s="44">
        <f t="shared" si="24"/>
        <v>686</v>
      </c>
      <c r="S106" s="39" t="str">
        <f t="shared" si="25"/>
        <v/>
      </c>
      <c r="T106" s="45">
        <f t="shared" si="26"/>
        <v>0.16777701648760149</v>
      </c>
      <c r="U106" s="45">
        <f t="shared" si="27"/>
        <v>0.76004781550213563</v>
      </c>
      <c r="W106" s="21" t="str">
        <f t="shared" si="28"/>
        <v>Con</v>
      </c>
      <c r="X106" s="7" t="str">
        <f t="shared" si="29"/>
        <v>Con</v>
      </c>
      <c r="Y106" s="7" t="str">
        <f t="shared" si="30"/>
        <v>Con</v>
      </c>
      <c r="Z106" s="7" t="str">
        <f t="shared" si="31"/>
        <v>Lab</v>
      </c>
      <c r="AA106" s="7" t="s">
        <v>4</v>
      </c>
      <c r="AB106" s="7" t="s">
        <v>4</v>
      </c>
      <c r="AC106" s="7" t="s">
        <v>4</v>
      </c>
    </row>
    <row r="107" spans="1:29" s="4" customFormat="1" ht="15.75" x14ac:dyDescent="0.25">
      <c r="A107" s="47" t="s">
        <v>120</v>
      </c>
      <c r="B107" s="48" t="s">
        <v>665</v>
      </c>
      <c r="C107" s="38">
        <v>2005</v>
      </c>
      <c r="D107" s="61">
        <v>70617</v>
      </c>
      <c r="E107" s="61">
        <v>48806</v>
      </c>
      <c r="F107" s="40">
        <f t="shared" si="16"/>
        <v>0.69113669513006781</v>
      </c>
      <c r="G107" s="49" t="s">
        <v>7</v>
      </c>
      <c r="H107" s="50">
        <v>20457</v>
      </c>
      <c r="I107" s="51">
        <f t="shared" si="17"/>
        <v>18161</v>
      </c>
      <c r="J107" s="44" t="s">
        <v>4</v>
      </c>
      <c r="K107" s="64">
        <v>2296</v>
      </c>
      <c r="L107" s="45">
        <f t="shared" si="18"/>
        <v>4.7043396303733151E-2</v>
      </c>
      <c r="M107" s="45">
        <f t="shared" si="19"/>
        <v>3.2513417449056177E-2</v>
      </c>
      <c r="N107" s="44">
        <f t="shared" si="20"/>
        <v>1148</v>
      </c>
      <c r="O107" s="44">
        <f t="shared" si="21"/>
        <v>1148</v>
      </c>
      <c r="P107" s="44">
        <f t="shared" si="22"/>
        <v>3531</v>
      </c>
      <c r="Q107" s="44" t="str">
        <f t="shared" si="23"/>
        <v>YES</v>
      </c>
      <c r="R107" s="44">
        <f t="shared" si="24"/>
        <v>707</v>
      </c>
      <c r="S107" s="39" t="str">
        <f t="shared" si="25"/>
        <v/>
      </c>
      <c r="T107" s="45">
        <f t="shared" si="26"/>
        <v>3.2513417449056177E-2</v>
      </c>
      <c r="U107" s="45">
        <f t="shared" si="27"/>
        <v>0.72365011257912404</v>
      </c>
      <c r="W107" s="21" t="str">
        <f t="shared" si="28"/>
        <v>Con</v>
      </c>
      <c r="X107" s="7" t="str">
        <f t="shared" si="29"/>
        <v>Lab</v>
      </c>
      <c r="Y107" s="7" t="str">
        <f t="shared" si="30"/>
        <v>Con</v>
      </c>
      <c r="Z107" s="7" t="str">
        <f t="shared" si="31"/>
        <v>Con</v>
      </c>
      <c r="AA107" s="7" t="s">
        <v>4</v>
      </c>
      <c r="AB107" s="10" t="s">
        <v>4</v>
      </c>
      <c r="AC107" s="10" t="s">
        <v>4</v>
      </c>
    </row>
    <row r="108" spans="1:29" s="4" customFormat="1" ht="15.75" x14ac:dyDescent="0.25">
      <c r="A108" s="47" t="s">
        <v>121</v>
      </c>
      <c r="B108" s="48" t="s">
        <v>662</v>
      </c>
      <c r="C108" s="38">
        <v>2005</v>
      </c>
      <c r="D108" s="61">
        <v>69083</v>
      </c>
      <c r="E108" s="61">
        <v>48307</v>
      </c>
      <c r="F108" s="40">
        <f t="shared" si="16"/>
        <v>0.69926031006180966</v>
      </c>
      <c r="G108" s="49" t="s">
        <v>4</v>
      </c>
      <c r="H108" s="50">
        <v>27748</v>
      </c>
      <c r="I108" s="51">
        <f t="shared" si="17"/>
        <v>9619</v>
      </c>
      <c r="J108" s="44" t="s">
        <v>7</v>
      </c>
      <c r="K108" s="64">
        <v>18129</v>
      </c>
      <c r="L108" s="45">
        <f t="shared" si="18"/>
        <v>0.37528722545386795</v>
      </c>
      <c r="M108" s="45">
        <f t="shared" si="19"/>
        <v>0.26242346163310798</v>
      </c>
      <c r="N108" s="44">
        <f t="shared" si="20"/>
        <v>9064.5</v>
      </c>
      <c r="O108" s="44" t="str">
        <f t="shared" si="21"/>
        <v/>
      </c>
      <c r="P108" s="44">
        <f t="shared" si="22"/>
        <v>3455</v>
      </c>
      <c r="Q108" s="44" t="str">
        <f t="shared" si="23"/>
        <v/>
      </c>
      <c r="R108" s="44">
        <f t="shared" si="24"/>
        <v>691</v>
      </c>
      <c r="S108" s="39" t="str">
        <f t="shared" si="25"/>
        <v/>
      </c>
      <c r="T108" s="45">
        <f t="shared" si="26"/>
        <v>0.26242346163310798</v>
      </c>
      <c r="U108" s="45">
        <f t="shared" si="27"/>
        <v>0.96168377169491759</v>
      </c>
      <c r="W108" s="21" t="str">
        <f t="shared" si="28"/>
        <v>Con</v>
      </c>
      <c r="X108" s="7" t="str">
        <f t="shared" si="29"/>
        <v>Con</v>
      </c>
      <c r="Y108" s="7" t="str">
        <f t="shared" si="30"/>
        <v>Con</v>
      </c>
      <c r="Z108" s="7" t="str">
        <f t="shared" si="31"/>
        <v>Con</v>
      </c>
      <c r="AA108" s="7" t="s">
        <v>4</v>
      </c>
      <c r="AB108" s="7" t="s">
        <v>4</v>
      </c>
      <c r="AC108" s="17" t="s">
        <v>4</v>
      </c>
    </row>
    <row r="109" spans="1:29" s="4" customFormat="1" ht="15.75" x14ac:dyDescent="0.25">
      <c r="A109" s="47" t="s">
        <v>122</v>
      </c>
      <c r="B109" s="48" t="s">
        <v>664</v>
      </c>
      <c r="C109" s="38">
        <v>2005</v>
      </c>
      <c r="D109" s="61">
        <v>65458</v>
      </c>
      <c r="E109" s="61">
        <v>38983</v>
      </c>
      <c r="F109" s="40">
        <f t="shared" si="16"/>
        <v>0.5955421797182926</v>
      </c>
      <c r="G109" s="49" t="s">
        <v>7</v>
      </c>
      <c r="H109" s="50">
        <v>14999</v>
      </c>
      <c r="I109" s="51">
        <f t="shared" si="17"/>
        <v>9221</v>
      </c>
      <c r="J109" s="44" t="s">
        <v>8</v>
      </c>
      <c r="K109" s="64">
        <v>5778</v>
      </c>
      <c r="L109" s="45">
        <f t="shared" si="18"/>
        <v>0.14821845419798374</v>
      </c>
      <c r="M109" s="45">
        <f t="shared" si="19"/>
        <v>8.8270341287543158E-2</v>
      </c>
      <c r="N109" s="44">
        <f t="shared" si="20"/>
        <v>2889</v>
      </c>
      <c r="O109" s="44">
        <f t="shared" si="21"/>
        <v>2889</v>
      </c>
      <c r="P109" s="44">
        <f t="shared" si="22"/>
        <v>3273</v>
      </c>
      <c r="Q109" s="44" t="str">
        <f t="shared" si="23"/>
        <v/>
      </c>
      <c r="R109" s="44">
        <f t="shared" si="24"/>
        <v>655</v>
      </c>
      <c r="S109" s="39" t="str">
        <f t="shared" si="25"/>
        <v/>
      </c>
      <c r="T109" s="45">
        <f t="shared" si="26"/>
        <v>8.8270341287543158E-2</v>
      </c>
      <c r="U109" s="45">
        <f t="shared" si="27"/>
        <v>0.68381252100583578</v>
      </c>
      <c r="W109" s="21" t="str">
        <f t="shared" si="28"/>
        <v>Lab</v>
      </c>
      <c r="X109" s="7" t="str">
        <f t="shared" si="29"/>
        <v>Lab</v>
      </c>
      <c r="Y109" s="7" t="str">
        <f t="shared" si="30"/>
        <v>LD</v>
      </c>
      <c r="Z109" s="7" t="str">
        <f t="shared" si="31"/>
        <v>LD</v>
      </c>
      <c r="AA109" s="7" t="s">
        <v>7</v>
      </c>
      <c r="AB109" s="10" t="s">
        <v>8</v>
      </c>
      <c r="AC109" s="7" t="s">
        <v>7</v>
      </c>
    </row>
    <row r="110" spans="1:29" s="4" customFormat="1" ht="15.75" x14ac:dyDescent="0.25">
      <c r="A110" s="47" t="s">
        <v>123</v>
      </c>
      <c r="B110" s="48" t="s">
        <v>663</v>
      </c>
      <c r="C110" s="38">
        <v>2005</v>
      </c>
      <c r="D110" s="61">
        <v>77152</v>
      </c>
      <c r="E110" s="61">
        <v>47882</v>
      </c>
      <c r="F110" s="40">
        <f t="shared" si="16"/>
        <v>0.62061903774367477</v>
      </c>
      <c r="G110" s="49" t="s">
        <v>7</v>
      </c>
      <c r="H110" s="50">
        <v>19701</v>
      </c>
      <c r="I110" s="51">
        <f t="shared" si="17"/>
        <v>18280</v>
      </c>
      <c r="J110" s="44" t="s">
        <v>4</v>
      </c>
      <c r="K110" s="64">
        <v>1421</v>
      </c>
      <c r="L110" s="45">
        <f t="shared" si="18"/>
        <v>2.9677122927196025E-2</v>
      </c>
      <c r="M110" s="45">
        <f t="shared" si="19"/>
        <v>1.8418187474077148E-2</v>
      </c>
      <c r="N110" s="44">
        <f t="shared" si="20"/>
        <v>710.5</v>
      </c>
      <c r="O110" s="44">
        <f t="shared" si="21"/>
        <v>710.5</v>
      </c>
      <c r="P110" s="44">
        <f t="shared" si="22"/>
        <v>3858</v>
      </c>
      <c r="Q110" s="44" t="str">
        <f t="shared" si="23"/>
        <v>YES</v>
      </c>
      <c r="R110" s="44">
        <f t="shared" si="24"/>
        <v>772</v>
      </c>
      <c r="S110" s="39" t="str">
        <f t="shared" si="25"/>
        <v/>
      </c>
      <c r="T110" s="45">
        <f t="shared" si="26"/>
        <v>1.8418187474077148E-2</v>
      </c>
      <c r="U110" s="45">
        <f t="shared" si="27"/>
        <v>0.63903722521775197</v>
      </c>
      <c r="W110" s="21" t="str">
        <f t="shared" si="28"/>
        <v>Con</v>
      </c>
      <c r="X110" s="7" t="str">
        <f t="shared" si="29"/>
        <v>Lab</v>
      </c>
      <c r="Y110" s="7" t="str">
        <f t="shared" si="30"/>
        <v>Con</v>
      </c>
      <c r="Z110" s="7" t="str">
        <f t="shared" si="31"/>
        <v>Con</v>
      </c>
      <c r="AA110" s="7" t="s">
        <v>4</v>
      </c>
      <c r="AB110" s="10" t="s">
        <v>4</v>
      </c>
      <c r="AC110" s="10" t="s">
        <v>4</v>
      </c>
    </row>
    <row r="111" spans="1:29" s="4" customFormat="1" ht="15.75" x14ac:dyDescent="0.25">
      <c r="A111" s="47" t="s">
        <v>124</v>
      </c>
      <c r="B111" s="48" t="s">
        <v>664</v>
      </c>
      <c r="C111" s="38">
        <v>2005</v>
      </c>
      <c r="D111" s="61">
        <v>72268</v>
      </c>
      <c r="E111" s="61">
        <v>44439</v>
      </c>
      <c r="F111" s="40">
        <f t="shared" si="16"/>
        <v>0.61491946643050865</v>
      </c>
      <c r="G111" s="49" t="s">
        <v>7</v>
      </c>
      <c r="H111" s="50">
        <v>19130</v>
      </c>
      <c r="I111" s="51">
        <f t="shared" si="17"/>
        <v>16204</v>
      </c>
      <c r="J111" s="44" t="s">
        <v>4</v>
      </c>
      <c r="K111" s="64">
        <v>2926</v>
      </c>
      <c r="L111" s="45">
        <f t="shared" si="18"/>
        <v>6.5843065775557499E-2</v>
      </c>
      <c r="M111" s="45">
        <f t="shared" si="19"/>
        <v>4.0488182874854707E-2</v>
      </c>
      <c r="N111" s="44">
        <f t="shared" si="20"/>
        <v>1463</v>
      </c>
      <c r="O111" s="44">
        <f t="shared" si="21"/>
        <v>1463</v>
      </c>
      <c r="P111" s="44">
        <f t="shared" si="22"/>
        <v>3614</v>
      </c>
      <c r="Q111" s="44" t="str">
        <f t="shared" si="23"/>
        <v>YES</v>
      </c>
      <c r="R111" s="44">
        <f t="shared" si="24"/>
        <v>723</v>
      </c>
      <c r="S111" s="39" t="str">
        <f t="shared" si="25"/>
        <v/>
      </c>
      <c r="T111" s="45">
        <f t="shared" si="26"/>
        <v>4.0488182874854707E-2</v>
      </c>
      <c r="U111" s="45">
        <f t="shared" si="27"/>
        <v>0.65540764930536333</v>
      </c>
      <c r="W111" s="21" t="str">
        <f t="shared" si="28"/>
        <v>Con</v>
      </c>
      <c r="X111" s="7" t="str">
        <f t="shared" si="29"/>
        <v>Lab</v>
      </c>
      <c r="Y111" s="7" t="str">
        <f t="shared" si="30"/>
        <v>Con</v>
      </c>
      <c r="Z111" s="7" t="str">
        <f t="shared" si="31"/>
        <v>Con</v>
      </c>
      <c r="AA111" s="7" t="s">
        <v>4</v>
      </c>
      <c r="AB111" s="10" t="s">
        <v>4</v>
      </c>
      <c r="AC111" s="10" t="s">
        <v>4</v>
      </c>
    </row>
    <row r="112" spans="1:29" s="4" customFormat="1" ht="15.75" x14ac:dyDescent="0.25">
      <c r="A112" s="47" t="s">
        <v>125</v>
      </c>
      <c r="B112" s="48" t="s">
        <v>664</v>
      </c>
      <c r="C112" s="38">
        <v>2005</v>
      </c>
      <c r="D112" s="61">
        <v>66898</v>
      </c>
      <c r="E112" s="61">
        <v>39154</v>
      </c>
      <c r="F112" s="40">
        <f t="shared" si="16"/>
        <v>0.58527908158689346</v>
      </c>
      <c r="G112" s="49" t="s">
        <v>7</v>
      </c>
      <c r="H112" s="50">
        <v>19741</v>
      </c>
      <c r="I112" s="51">
        <f t="shared" si="17"/>
        <v>10829</v>
      </c>
      <c r="J112" s="44" t="s">
        <v>4</v>
      </c>
      <c r="K112" s="64">
        <v>8912</v>
      </c>
      <c r="L112" s="45">
        <f t="shared" si="18"/>
        <v>0.22761403688001225</v>
      </c>
      <c r="M112" s="45">
        <f t="shared" si="19"/>
        <v>0.13321773446141888</v>
      </c>
      <c r="N112" s="44">
        <f t="shared" si="20"/>
        <v>4456</v>
      </c>
      <c r="O112" s="44">
        <f t="shared" si="21"/>
        <v>4456</v>
      </c>
      <c r="P112" s="44">
        <f t="shared" si="22"/>
        <v>3345</v>
      </c>
      <c r="Q112" s="44" t="str">
        <f t="shared" si="23"/>
        <v/>
      </c>
      <c r="R112" s="44">
        <f t="shared" si="24"/>
        <v>669</v>
      </c>
      <c r="S112" s="39" t="str">
        <f t="shared" si="25"/>
        <v/>
      </c>
      <c r="T112" s="45">
        <f t="shared" si="26"/>
        <v>0.13321773446141888</v>
      </c>
      <c r="U112" s="45">
        <f t="shared" si="27"/>
        <v>0.71849681604831228</v>
      </c>
      <c r="W112" s="21" t="str">
        <f t="shared" si="28"/>
        <v>Lab</v>
      </c>
      <c r="X112" s="7" t="str">
        <f t="shared" si="29"/>
        <v>Lab</v>
      </c>
      <c r="Y112" s="7" t="str">
        <f t="shared" si="30"/>
        <v>Con</v>
      </c>
      <c r="Z112" s="7" t="str">
        <f t="shared" si="31"/>
        <v>Con</v>
      </c>
      <c r="AA112" s="7" t="s">
        <v>7</v>
      </c>
      <c r="AB112" s="7" t="s">
        <v>7</v>
      </c>
      <c r="AC112" s="7" t="s">
        <v>7</v>
      </c>
    </row>
    <row r="113" spans="1:29" s="4" customFormat="1" ht="15.75" x14ac:dyDescent="0.25">
      <c r="A113" s="47" t="s">
        <v>126</v>
      </c>
      <c r="B113" s="48" t="s">
        <v>668</v>
      </c>
      <c r="C113" s="38">
        <v>2005</v>
      </c>
      <c r="D113" s="61">
        <v>79656</v>
      </c>
      <c r="E113" s="61">
        <v>52619</v>
      </c>
      <c r="F113" s="40">
        <f t="shared" si="16"/>
        <v>0.66057798533694889</v>
      </c>
      <c r="G113" s="49" t="s">
        <v>4</v>
      </c>
      <c r="H113" s="50">
        <v>24332</v>
      </c>
      <c r="I113" s="51">
        <f t="shared" si="17"/>
        <v>14402</v>
      </c>
      <c r="J113" s="44" t="s">
        <v>7</v>
      </c>
      <c r="K113" s="64">
        <v>9930</v>
      </c>
      <c r="L113" s="45">
        <f t="shared" si="18"/>
        <v>0.18871510290959539</v>
      </c>
      <c r="M113" s="45">
        <f t="shared" si="19"/>
        <v>0.12466104248267551</v>
      </c>
      <c r="N113" s="44">
        <f t="shared" si="20"/>
        <v>4965</v>
      </c>
      <c r="O113" s="44" t="str">
        <f t="shared" si="21"/>
        <v/>
      </c>
      <c r="P113" s="44">
        <f t="shared" si="22"/>
        <v>3983</v>
      </c>
      <c r="Q113" s="44" t="str">
        <f t="shared" si="23"/>
        <v/>
      </c>
      <c r="R113" s="44">
        <f t="shared" si="24"/>
        <v>797</v>
      </c>
      <c r="S113" s="39" t="str">
        <f t="shared" si="25"/>
        <v/>
      </c>
      <c r="T113" s="45">
        <f t="shared" si="26"/>
        <v>0.12466104248267551</v>
      </c>
      <c r="U113" s="45">
        <f t="shared" si="27"/>
        <v>0.7852390278196244</v>
      </c>
      <c r="W113" s="21" t="str">
        <f t="shared" si="28"/>
        <v>Con</v>
      </c>
      <c r="X113" s="7" t="str">
        <f t="shared" si="29"/>
        <v>Con</v>
      </c>
      <c r="Y113" s="7" t="str">
        <f t="shared" si="30"/>
        <v>Con</v>
      </c>
      <c r="Z113" s="7" t="str">
        <f t="shared" si="31"/>
        <v>Lab</v>
      </c>
      <c r="AA113" s="7" t="s">
        <v>4</v>
      </c>
      <c r="AB113" s="7" t="s">
        <v>4</v>
      </c>
      <c r="AC113" s="7" t="s">
        <v>4</v>
      </c>
    </row>
    <row r="114" spans="1:29" s="4" customFormat="1" ht="15.75" x14ac:dyDescent="0.25">
      <c r="A114" s="47" t="s">
        <v>719</v>
      </c>
      <c r="B114" s="48" t="s">
        <v>672</v>
      </c>
      <c r="C114" s="38">
        <v>2005</v>
      </c>
      <c r="D114" s="61">
        <v>46404</v>
      </c>
      <c r="E114" s="61">
        <v>27999</v>
      </c>
      <c r="F114" s="40">
        <f t="shared" si="16"/>
        <v>0.60337470907680368</v>
      </c>
      <c r="G114" s="49" t="s">
        <v>9</v>
      </c>
      <c r="H114" s="50">
        <v>12747</v>
      </c>
      <c r="I114" s="51">
        <f t="shared" si="17"/>
        <v>7538</v>
      </c>
      <c r="J114" s="44" t="s">
        <v>7</v>
      </c>
      <c r="K114" s="64">
        <v>5209</v>
      </c>
      <c r="L114" s="45">
        <f t="shared" si="18"/>
        <v>0.18604235865566626</v>
      </c>
      <c r="M114" s="45">
        <f t="shared" si="19"/>
        <v>0.11225325402982501</v>
      </c>
      <c r="N114" s="44">
        <f t="shared" si="20"/>
        <v>2604.5</v>
      </c>
      <c r="O114" s="44" t="str">
        <f t="shared" si="21"/>
        <v/>
      </c>
      <c r="P114" s="44">
        <f t="shared" si="22"/>
        <v>2321</v>
      </c>
      <c r="Q114" s="44" t="str">
        <f t="shared" si="23"/>
        <v/>
      </c>
      <c r="R114" s="44">
        <f t="shared" si="24"/>
        <v>465</v>
      </c>
      <c r="S114" s="39" t="str">
        <f t="shared" si="25"/>
        <v/>
      </c>
      <c r="T114" s="45">
        <f t="shared" si="26"/>
        <v>0.11225325402982501</v>
      </c>
      <c r="U114" s="45">
        <f t="shared" si="27"/>
        <v>0.71562796310662868</v>
      </c>
      <c r="W114" s="21" t="str">
        <f t="shared" si="28"/>
        <v>PC</v>
      </c>
      <c r="X114" s="7" t="str">
        <f t="shared" si="29"/>
        <v>PC</v>
      </c>
      <c r="Y114" s="7" t="str">
        <f t="shared" si="30"/>
        <v>Lab</v>
      </c>
      <c r="Z114" s="7" t="str">
        <f t="shared" si="31"/>
        <v>Lab</v>
      </c>
      <c r="AA114" s="7" t="s">
        <v>9</v>
      </c>
      <c r="AB114" s="6" t="s">
        <v>9</v>
      </c>
      <c r="AC114" s="6" t="s">
        <v>9</v>
      </c>
    </row>
    <row r="115" spans="1:29" s="4" customFormat="1" ht="15.75" x14ac:dyDescent="0.25">
      <c r="A115" s="47" t="s">
        <v>127</v>
      </c>
      <c r="B115" s="48" t="s">
        <v>672</v>
      </c>
      <c r="C115" s="38">
        <v>2005</v>
      </c>
      <c r="D115" s="61">
        <v>66162</v>
      </c>
      <c r="E115" s="61">
        <v>39229</v>
      </c>
      <c r="F115" s="40">
        <f t="shared" si="16"/>
        <v>0.59292343036788486</v>
      </c>
      <c r="G115" s="49" t="s">
        <v>7</v>
      </c>
      <c r="H115" s="50">
        <v>22190</v>
      </c>
      <c r="I115" s="51">
        <f t="shared" si="17"/>
        <v>6831</v>
      </c>
      <c r="J115" s="44" t="s">
        <v>9</v>
      </c>
      <c r="K115" s="64">
        <v>15359</v>
      </c>
      <c r="L115" s="45">
        <f t="shared" si="18"/>
        <v>0.39152157842412499</v>
      </c>
      <c r="M115" s="45">
        <f t="shared" si="19"/>
        <v>0.23214231734228108</v>
      </c>
      <c r="N115" s="44">
        <f t="shared" si="20"/>
        <v>7679.5</v>
      </c>
      <c r="O115" s="44">
        <f t="shared" si="21"/>
        <v>7679.5</v>
      </c>
      <c r="P115" s="44">
        <f t="shared" si="22"/>
        <v>3309</v>
      </c>
      <c r="Q115" s="44" t="str">
        <f t="shared" si="23"/>
        <v/>
      </c>
      <c r="R115" s="44">
        <f t="shared" si="24"/>
        <v>662</v>
      </c>
      <c r="S115" s="39" t="str">
        <f t="shared" si="25"/>
        <v/>
      </c>
      <c r="T115" s="45">
        <f t="shared" si="26"/>
        <v>0.23214231734228108</v>
      </c>
      <c r="U115" s="45">
        <f t="shared" si="27"/>
        <v>0.82506574771016594</v>
      </c>
      <c r="W115" s="21" t="str">
        <f t="shared" si="28"/>
        <v>Lab</v>
      </c>
      <c r="X115" s="7" t="str">
        <f t="shared" si="29"/>
        <v>Lab</v>
      </c>
      <c r="Y115" s="7" t="str">
        <f t="shared" si="30"/>
        <v>Lab</v>
      </c>
      <c r="Z115" s="7" t="str">
        <f t="shared" si="31"/>
        <v>PC</v>
      </c>
      <c r="AA115" s="7" t="s">
        <v>7</v>
      </c>
      <c r="AB115" s="7" t="s">
        <v>7</v>
      </c>
      <c r="AC115" s="7" t="s">
        <v>7</v>
      </c>
    </row>
    <row r="116" spans="1:29" s="4" customFormat="1" ht="15.75" x14ac:dyDescent="0.25">
      <c r="A116" s="47" t="s">
        <v>128</v>
      </c>
      <c r="B116" s="48" t="s">
        <v>661</v>
      </c>
      <c r="C116" s="38">
        <v>2005</v>
      </c>
      <c r="D116" s="61">
        <v>46629</v>
      </c>
      <c r="E116" s="61">
        <v>27663</v>
      </c>
      <c r="F116" s="40">
        <f t="shared" si="16"/>
        <v>0.59325741491346584</v>
      </c>
      <c r="G116" s="49" t="s">
        <v>8</v>
      </c>
      <c r="H116" s="50">
        <v>13957</v>
      </c>
      <c r="I116" s="51">
        <f t="shared" si="17"/>
        <v>5789</v>
      </c>
      <c r="J116" s="44" t="s">
        <v>7</v>
      </c>
      <c r="K116" s="64">
        <v>8168</v>
      </c>
      <c r="L116" s="45">
        <f t="shared" si="18"/>
        <v>0.29526804757256986</v>
      </c>
      <c r="M116" s="45">
        <f t="shared" si="19"/>
        <v>0.17516995860944906</v>
      </c>
      <c r="N116" s="44">
        <f t="shared" si="20"/>
        <v>4084</v>
      </c>
      <c r="O116" s="44" t="str">
        <f t="shared" si="21"/>
        <v/>
      </c>
      <c r="P116" s="44">
        <f t="shared" si="22"/>
        <v>2332</v>
      </c>
      <c r="Q116" s="44" t="str">
        <f t="shared" si="23"/>
        <v/>
      </c>
      <c r="R116" s="44">
        <f t="shared" si="24"/>
        <v>467</v>
      </c>
      <c r="S116" s="39" t="str">
        <f t="shared" si="25"/>
        <v/>
      </c>
      <c r="T116" s="45">
        <f t="shared" si="26"/>
        <v>0.17516995860944906</v>
      </c>
      <c r="U116" s="45">
        <f t="shared" si="27"/>
        <v>0.7684273735229149</v>
      </c>
      <c r="W116" s="21" t="str">
        <f t="shared" si="28"/>
        <v>LD</v>
      </c>
      <c r="X116" s="7" t="str">
        <f t="shared" si="29"/>
        <v>LD</v>
      </c>
      <c r="Y116" s="7" t="str">
        <f t="shared" si="30"/>
        <v>LD</v>
      </c>
      <c r="Z116" s="7" t="str">
        <f t="shared" si="31"/>
        <v>Lab</v>
      </c>
      <c r="AA116" s="7" t="s">
        <v>8</v>
      </c>
      <c r="AB116" s="6" t="s">
        <v>8</v>
      </c>
      <c r="AC116" s="6" t="s">
        <v>8</v>
      </c>
    </row>
    <row r="117" spans="1:29" s="4" customFormat="1" ht="31.5" x14ac:dyDescent="0.25">
      <c r="A117" s="47" t="s">
        <v>129</v>
      </c>
      <c r="B117" s="48" t="s">
        <v>681</v>
      </c>
      <c r="C117" s="38">
        <v>2005</v>
      </c>
      <c r="D117" s="61">
        <v>72320</v>
      </c>
      <c r="E117" s="61">
        <v>47770</v>
      </c>
      <c r="F117" s="40">
        <f t="shared" si="16"/>
        <v>0.66053650442477874</v>
      </c>
      <c r="G117" s="49" t="s">
        <v>7</v>
      </c>
      <c r="H117" s="50">
        <v>18426</v>
      </c>
      <c r="I117" s="51">
        <f t="shared" si="17"/>
        <v>17059</v>
      </c>
      <c r="J117" s="44" t="s">
        <v>4</v>
      </c>
      <c r="K117" s="64">
        <v>1367</v>
      </c>
      <c r="L117" s="45">
        <f t="shared" si="18"/>
        <v>2.8616286372200126E-2</v>
      </c>
      <c r="M117" s="45">
        <f t="shared" si="19"/>
        <v>1.8902101769911504E-2</v>
      </c>
      <c r="N117" s="44">
        <f t="shared" si="20"/>
        <v>683.5</v>
      </c>
      <c r="O117" s="44">
        <f t="shared" si="21"/>
        <v>683.5</v>
      </c>
      <c r="P117" s="44">
        <f t="shared" si="22"/>
        <v>3616</v>
      </c>
      <c r="Q117" s="44" t="str">
        <f t="shared" si="23"/>
        <v>YES</v>
      </c>
      <c r="R117" s="44">
        <f t="shared" si="24"/>
        <v>724</v>
      </c>
      <c r="S117" s="39" t="str">
        <f t="shared" si="25"/>
        <v/>
      </c>
      <c r="T117" s="45">
        <f t="shared" si="26"/>
        <v>1.8902101769911504E-2</v>
      </c>
      <c r="U117" s="45">
        <f t="shared" si="27"/>
        <v>0.67943860619469021</v>
      </c>
      <c r="W117" s="21" t="str">
        <f t="shared" si="28"/>
        <v>Con</v>
      </c>
      <c r="X117" s="7" t="str">
        <f t="shared" si="29"/>
        <v>Lab</v>
      </c>
      <c r="Y117" s="7" t="str">
        <f t="shared" si="30"/>
        <v>Con</v>
      </c>
      <c r="Z117" s="7" t="str">
        <f t="shared" si="31"/>
        <v>Con</v>
      </c>
      <c r="AA117" s="7" t="s">
        <v>4</v>
      </c>
      <c r="AB117" s="10" t="s">
        <v>4</v>
      </c>
      <c r="AC117" s="10" t="s">
        <v>4</v>
      </c>
    </row>
    <row r="118" spans="1:29" s="4" customFormat="1" ht="15.75" x14ac:dyDescent="0.25">
      <c r="A118" s="47" t="s">
        <v>130</v>
      </c>
      <c r="B118" s="48" t="s">
        <v>666</v>
      </c>
      <c r="C118" s="38">
        <v>2005</v>
      </c>
      <c r="D118" s="61">
        <v>57079</v>
      </c>
      <c r="E118" s="61">
        <v>28991</v>
      </c>
      <c r="F118" s="40">
        <f t="shared" si="16"/>
        <v>0.50791008952504424</v>
      </c>
      <c r="G118" s="49" t="s">
        <v>7</v>
      </c>
      <c r="H118" s="50">
        <v>18933</v>
      </c>
      <c r="I118" s="51">
        <f t="shared" si="17"/>
        <v>5450</v>
      </c>
      <c r="J118" s="44" t="s">
        <v>8</v>
      </c>
      <c r="K118" s="64">
        <v>13483</v>
      </c>
      <c r="L118" s="45">
        <f t="shared" si="18"/>
        <v>0.46507536821772272</v>
      </c>
      <c r="M118" s="45">
        <f t="shared" si="19"/>
        <v>0.23621647190735648</v>
      </c>
      <c r="N118" s="44">
        <f t="shared" si="20"/>
        <v>6741.5</v>
      </c>
      <c r="O118" s="44">
        <f t="shared" si="21"/>
        <v>6741.5</v>
      </c>
      <c r="P118" s="44">
        <f t="shared" si="22"/>
        <v>2854</v>
      </c>
      <c r="Q118" s="44" t="str">
        <f t="shared" si="23"/>
        <v/>
      </c>
      <c r="R118" s="44">
        <f t="shared" si="24"/>
        <v>571</v>
      </c>
      <c r="S118" s="39" t="str">
        <f t="shared" si="25"/>
        <v/>
      </c>
      <c r="T118" s="45">
        <f t="shared" si="26"/>
        <v>0.23621647190735648</v>
      </c>
      <c r="U118" s="45">
        <f t="shared" si="27"/>
        <v>0.74412656143240075</v>
      </c>
      <c r="W118" s="21" t="str">
        <f t="shared" si="28"/>
        <v>Lab</v>
      </c>
      <c r="X118" s="7" t="str">
        <f t="shared" si="29"/>
        <v>Lab</v>
      </c>
      <c r="Y118" s="7" t="str">
        <f t="shared" si="30"/>
        <v>Lab</v>
      </c>
      <c r="Z118" s="7" t="str">
        <f t="shared" si="31"/>
        <v>LD</v>
      </c>
      <c r="AA118" s="7" t="s">
        <v>7</v>
      </c>
      <c r="AB118" s="7" t="s">
        <v>7</v>
      </c>
      <c r="AC118" s="7" t="s">
        <v>7</v>
      </c>
    </row>
    <row r="119" spans="1:29" s="4" customFormat="1" ht="15.75" x14ac:dyDescent="0.25">
      <c r="A119" s="47" t="s">
        <v>132</v>
      </c>
      <c r="B119" s="48" t="s">
        <v>668</v>
      </c>
      <c r="C119" s="38">
        <v>2005</v>
      </c>
      <c r="D119" s="61">
        <v>70191</v>
      </c>
      <c r="E119" s="61">
        <v>43569</v>
      </c>
      <c r="F119" s="40">
        <f t="shared" si="16"/>
        <v>0.62072060520579564</v>
      </c>
      <c r="G119" s="49" t="s">
        <v>8</v>
      </c>
      <c r="H119" s="50">
        <v>19152</v>
      </c>
      <c r="I119" s="51">
        <f t="shared" si="17"/>
        <v>14813</v>
      </c>
      <c r="J119" s="44" t="s">
        <v>7</v>
      </c>
      <c r="K119" s="64">
        <v>4339</v>
      </c>
      <c r="L119" s="45">
        <f t="shared" si="18"/>
        <v>9.9589157428446831E-2</v>
      </c>
      <c r="M119" s="45">
        <f t="shared" si="19"/>
        <v>6.1817042070920772E-2</v>
      </c>
      <c r="N119" s="44">
        <f t="shared" si="20"/>
        <v>2169.5</v>
      </c>
      <c r="O119" s="44" t="str">
        <f t="shared" si="21"/>
        <v/>
      </c>
      <c r="P119" s="44">
        <f t="shared" si="22"/>
        <v>3510</v>
      </c>
      <c r="Q119" s="44" t="str">
        <f t="shared" si="23"/>
        <v/>
      </c>
      <c r="R119" s="44">
        <f t="shared" si="24"/>
        <v>702</v>
      </c>
      <c r="S119" s="39" t="str">
        <f t="shared" si="25"/>
        <v/>
      </c>
      <c r="T119" s="45">
        <f t="shared" si="26"/>
        <v>6.1817042070920772E-2</v>
      </c>
      <c r="U119" s="45">
        <f t="shared" si="27"/>
        <v>0.6825376472767164</v>
      </c>
      <c r="W119" s="21" t="str">
        <f t="shared" si="28"/>
        <v>LD</v>
      </c>
      <c r="X119" s="7" t="str">
        <f t="shared" si="29"/>
        <v>LD</v>
      </c>
      <c r="Y119" s="7" t="str">
        <f t="shared" si="30"/>
        <v>Lab</v>
      </c>
      <c r="Z119" s="7" t="str">
        <f t="shared" si="31"/>
        <v>Lab</v>
      </c>
      <c r="AA119" s="7" t="s">
        <v>7</v>
      </c>
      <c r="AB119" s="6" t="s">
        <v>8</v>
      </c>
      <c r="AC119" s="6" t="s">
        <v>8</v>
      </c>
    </row>
    <row r="120" spans="1:29" s="4" customFormat="1" ht="15.75" x14ac:dyDescent="0.25">
      <c r="A120" s="52" t="s">
        <v>133</v>
      </c>
      <c r="B120" s="48" t="s">
        <v>668</v>
      </c>
      <c r="C120" s="38">
        <v>2005</v>
      </c>
      <c r="D120" s="61">
        <v>85079</v>
      </c>
      <c r="E120" s="61">
        <v>50877</v>
      </c>
      <c r="F120" s="40">
        <f t="shared" si="16"/>
        <v>0.59799715558480937</v>
      </c>
      <c r="G120" s="49" t="s">
        <v>4</v>
      </c>
      <c r="H120" s="50">
        <v>24181</v>
      </c>
      <c r="I120" s="51">
        <f t="shared" si="17"/>
        <v>15280</v>
      </c>
      <c r="J120" s="44" t="s">
        <v>7</v>
      </c>
      <c r="K120" s="64">
        <v>8901</v>
      </c>
      <c r="L120" s="45">
        <f t="shared" si="18"/>
        <v>0.17495135326375377</v>
      </c>
      <c r="M120" s="45">
        <f t="shared" si="19"/>
        <v>0.10462041161743792</v>
      </c>
      <c r="N120" s="44">
        <f t="shared" si="20"/>
        <v>4450.5</v>
      </c>
      <c r="O120" s="44" t="str">
        <f t="shared" si="21"/>
        <v/>
      </c>
      <c r="P120" s="44">
        <f t="shared" si="22"/>
        <v>4254</v>
      </c>
      <c r="Q120" s="44" t="str">
        <f t="shared" si="23"/>
        <v/>
      </c>
      <c r="R120" s="44">
        <f t="shared" si="24"/>
        <v>851</v>
      </c>
      <c r="S120" s="39" t="str">
        <f t="shared" si="25"/>
        <v/>
      </c>
      <c r="T120" s="45">
        <f t="shared" si="26"/>
        <v>0.10462041161743792</v>
      </c>
      <c r="U120" s="45">
        <f t="shared" si="27"/>
        <v>0.70261756720224733</v>
      </c>
      <c r="W120" s="21" t="str">
        <f t="shared" si="28"/>
        <v>Con</v>
      </c>
      <c r="X120" s="7" t="str">
        <f t="shared" si="29"/>
        <v>Con</v>
      </c>
      <c r="Y120" s="7" t="str">
        <f t="shared" si="30"/>
        <v>Lab</v>
      </c>
      <c r="Z120" s="7" t="str">
        <f t="shared" si="31"/>
        <v>Lab</v>
      </c>
      <c r="AA120" s="7" t="s">
        <v>4</v>
      </c>
      <c r="AB120" s="7" t="s">
        <v>4</v>
      </c>
      <c r="AC120" s="7" t="s">
        <v>4</v>
      </c>
    </row>
    <row r="121" spans="1:29" s="4" customFormat="1" ht="15.75" x14ac:dyDescent="0.25">
      <c r="A121" s="47" t="s">
        <v>134</v>
      </c>
      <c r="B121" s="48" t="s">
        <v>668</v>
      </c>
      <c r="C121" s="38">
        <v>2005</v>
      </c>
      <c r="D121" s="61">
        <v>77543</v>
      </c>
      <c r="E121" s="61">
        <v>49092</v>
      </c>
      <c r="F121" s="40">
        <f t="shared" si="16"/>
        <v>0.63309389628980051</v>
      </c>
      <c r="G121" s="49" t="s">
        <v>4</v>
      </c>
      <c r="H121" s="50">
        <v>22504</v>
      </c>
      <c r="I121" s="51">
        <f t="shared" si="17"/>
        <v>12671</v>
      </c>
      <c r="J121" s="44" t="s">
        <v>7</v>
      </c>
      <c r="K121" s="64">
        <v>9833</v>
      </c>
      <c r="L121" s="45">
        <f t="shared" si="18"/>
        <v>0.20029740079850078</v>
      </c>
      <c r="M121" s="45">
        <f t="shared" si="19"/>
        <v>0.12680706188824264</v>
      </c>
      <c r="N121" s="44">
        <f t="shared" si="20"/>
        <v>4916.5</v>
      </c>
      <c r="O121" s="44" t="str">
        <f t="shared" si="21"/>
        <v/>
      </c>
      <c r="P121" s="44">
        <f t="shared" si="22"/>
        <v>3878</v>
      </c>
      <c r="Q121" s="44" t="str">
        <f t="shared" si="23"/>
        <v/>
      </c>
      <c r="R121" s="44">
        <f t="shared" si="24"/>
        <v>776</v>
      </c>
      <c r="S121" s="39" t="str">
        <f t="shared" si="25"/>
        <v/>
      </c>
      <c r="T121" s="45">
        <f t="shared" si="26"/>
        <v>0.12680706188824264</v>
      </c>
      <c r="U121" s="45">
        <f t="shared" si="27"/>
        <v>0.75990095817804315</v>
      </c>
      <c r="W121" s="21" t="str">
        <f t="shared" si="28"/>
        <v>Con</v>
      </c>
      <c r="X121" s="7" t="str">
        <f t="shared" si="29"/>
        <v>Con</v>
      </c>
      <c r="Y121" s="7" t="str">
        <f t="shared" si="30"/>
        <v>Con</v>
      </c>
      <c r="Z121" s="7" t="str">
        <f t="shared" si="31"/>
        <v>Lab</v>
      </c>
      <c r="AA121" s="7" t="s">
        <v>4</v>
      </c>
      <c r="AB121" s="7" t="s">
        <v>4</v>
      </c>
      <c r="AC121" s="7" t="s">
        <v>4</v>
      </c>
    </row>
    <row r="122" spans="1:29" s="4" customFormat="1" ht="15.75" x14ac:dyDescent="0.25">
      <c r="A122" s="47" t="s">
        <v>135</v>
      </c>
      <c r="B122" s="48" t="s">
        <v>668</v>
      </c>
      <c r="C122" s="38">
        <v>2005</v>
      </c>
      <c r="D122" s="61">
        <v>77076</v>
      </c>
      <c r="E122" s="61">
        <v>52648</v>
      </c>
      <c r="F122" s="40">
        <f t="shared" si="16"/>
        <v>0.6830660646634491</v>
      </c>
      <c r="G122" s="49" t="s">
        <v>4</v>
      </c>
      <c r="H122" s="50">
        <v>23676</v>
      </c>
      <c r="I122" s="51">
        <f t="shared" si="17"/>
        <v>15675</v>
      </c>
      <c r="J122" s="44" t="s">
        <v>8</v>
      </c>
      <c r="K122" s="64">
        <v>8001</v>
      </c>
      <c r="L122" s="45">
        <f t="shared" si="18"/>
        <v>0.15197158486552195</v>
      </c>
      <c r="M122" s="45">
        <f t="shared" si="19"/>
        <v>0.10380663241475946</v>
      </c>
      <c r="N122" s="44">
        <f t="shared" si="20"/>
        <v>4000.5</v>
      </c>
      <c r="O122" s="44" t="str">
        <f t="shared" si="21"/>
        <v/>
      </c>
      <c r="P122" s="44">
        <f t="shared" si="22"/>
        <v>3854</v>
      </c>
      <c r="Q122" s="44" t="str">
        <f t="shared" si="23"/>
        <v/>
      </c>
      <c r="R122" s="44">
        <f t="shared" si="24"/>
        <v>771</v>
      </c>
      <c r="S122" s="39" t="str">
        <f t="shared" si="25"/>
        <v/>
      </c>
      <c r="T122" s="45">
        <f t="shared" si="26"/>
        <v>0.10380663241475946</v>
      </c>
      <c r="U122" s="45">
        <f t="shared" si="27"/>
        <v>0.78687269707820851</v>
      </c>
      <c r="W122" s="21" t="str">
        <f t="shared" si="28"/>
        <v>Con</v>
      </c>
      <c r="X122" s="7" t="str">
        <f t="shared" si="29"/>
        <v>Con</v>
      </c>
      <c r="Y122" s="7" t="str">
        <f t="shared" si="30"/>
        <v>Con</v>
      </c>
      <c r="Z122" s="7" t="str">
        <f t="shared" si="31"/>
        <v>LD</v>
      </c>
      <c r="AA122" s="7" t="s">
        <v>4</v>
      </c>
      <c r="AB122" s="7" t="s">
        <v>4</v>
      </c>
      <c r="AC122" s="10" t="s">
        <v>4</v>
      </c>
    </row>
    <row r="123" spans="1:29" s="4" customFormat="1" ht="15.75" x14ac:dyDescent="0.25">
      <c r="A123" s="47" t="s">
        <v>136</v>
      </c>
      <c r="B123" s="48" t="s">
        <v>668</v>
      </c>
      <c r="C123" s="38">
        <v>2005</v>
      </c>
      <c r="D123" s="61">
        <v>85901</v>
      </c>
      <c r="E123" s="61">
        <v>56060</v>
      </c>
      <c r="F123" s="40">
        <f t="shared" si="16"/>
        <v>0.65261172745369667</v>
      </c>
      <c r="G123" s="49" t="s">
        <v>4</v>
      </c>
      <c r="H123" s="50">
        <v>26374</v>
      </c>
      <c r="I123" s="51">
        <f t="shared" si="17"/>
        <v>17750</v>
      </c>
      <c r="J123" s="44" t="s">
        <v>8</v>
      </c>
      <c r="K123" s="64">
        <v>8624</v>
      </c>
      <c r="L123" s="45">
        <f t="shared" si="18"/>
        <v>0.15383517659650375</v>
      </c>
      <c r="M123" s="45">
        <f t="shared" si="19"/>
        <v>0.1003946403417888</v>
      </c>
      <c r="N123" s="44">
        <f t="shared" si="20"/>
        <v>4312</v>
      </c>
      <c r="O123" s="44" t="str">
        <f t="shared" si="21"/>
        <v/>
      </c>
      <c r="P123" s="44">
        <f t="shared" si="22"/>
        <v>4296</v>
      </c>
      <c r="Q123" s="44" t="str">
        <f t="shared" si="23"/>
        <v/>
      </c>
      <c r="R123" s="44">
        <f t="shared" si="24"/>
        <v>860</v>
      </c>
      <c r="S123" s="39" t="str">
        <f t="shared" si="25"/>
        <v/>
      </c>
      <c r="T123" s="45">
        <f t="shared" si="26"/>
        <v>0.1003946403417888</v>
      </c>
      <c r="U123" s="45">
        <f t="shared" si="27"/>
        <v>0.75300636779548547</v>
      </c>
      <c r="W123" s="21" t="str">
        <f t="shared" si="28"/>
        <v>Con</v>
      </c>
      <c r="X123" s="7" t="str">
        <f t="shared" si="29"/>
        <v>Con</v>
      </c>
      <c r="Y123" s="7" t="str">
        <f t="shared" si="30"/>
        <v>Con</v>
      </c>
      <c r="Z123" s="7" t="str">
        <f t="shared" si="31"/>
        <v>LD</v>
      </c>
      <c r="AA123" s="7" t="s">
        <v>4</v>
      </c>
      <c r="AB123" s="7" t="s">
        <v>4</v>
      </c>
      <c r="AC123" s="7" t="s">
        <v>4</v>
      </c>
    </row>
    <row r="124" spans="1:29" s="4" customFormat="1" ht="15.75" x14ac:dyDescent="0.25">
      <c r="A124" s="47" t="s">
        <v>137</v>
      </c>
      <c r="B124" s="48" t="s">
        <v>663</v>
      </c>
      <c r="C124" s="38">
        <v>2005</v>
      </c>
      <c r="D124" s="61">
        <v>74711</v>
      </c>
      <c r="E124" s="61">
        <v>43155</v>
      </c>
      <c r="F124" s="40">
        <f t="shared" si="16"/>
        <v>0.57762578469034009</v>
      </c>
      <c r="G124" s="49" t="s">
        <v>7</v>
      </c>
      <c r="H124" s="50">
        <v>22139</v>
      </c>
      <c r="I124" s="51">
        <f t="shared" si="17"/>
        <v>12912</v>
      </c>
      <c r="J124" s="44" t="s">
        <v>4</v>
      </c>
      <c r="K124" s="64">
        <v>9227</v>
      </c>
      <c r="L124" s="45">
        <f t="shared" si="18"/>
        <v>0.21381068242382112</v>
      </c>
      <c r="M124" s="45">
        <f t="shared" si="19"/>
        <v>0.12350256321023678</v>
      </c>
      <c r="N124" s="44">
        <f t="shared" si="20"/>
        <v>4613.5</v>
      </c>
      <c r="O124" s="44">
        <f t="shared" si="21"/>
        <v>4613.5</v>
      </c>
      <c r="P124" s="44">
        <f t="shared" si="22"/>
        <v>3736</v>
      </c>
      <c r="Q124" s="44" t="str">
        <f t="shared" si="23"/>
        <v/>
      </c>
      <c r="R124" s="44">
        <f t="shared" si="24"/>
        <v>748</v>
      </c>
      <c r="S124" s="39" t="str">
        <f t="shared" si="25"/>
        <v/>
      </c>
      <c r="T124" s="45">
        <f t="shared" si="26"/>
        <v>0.12350256321023678</v>
      </c>
      <c r="U124" s="45">
        <f t="shared" si="27"/>
        <v>0.70112834790057688</v>
      </c>
      <c r="W124" s="21" t="str">
        <f t="shared" si="28"/>
        <v>Lab</v>
      </c>
      <c r="X124" s="7" t="str">
        <f t="shared" si="29"/>
        <v>Lab</v>
      </c>
      <c r="Y124" s="7" t="str">
        <f t="shared" si="30"/>
        <v>Con</v>
      </c>
      <c r="Z124" s="7" t="str">
        <f t="shared" si="31"/>
        <v>Con</v>
      </c>
      <c r="AA124" s="7" t="s">
        <v>7</v>
      </c>
      <c r="AB124" s="7" t="s">
        <v>7</v>
      </c>
      <c r="AC124" s="7" t="s">
        <v>7</v>
      </c>
    </row>
    <row r="125" spans="1:29" s="4" customFormat="1" ht="15.75" x14ac:dyDescent="0.25">
      <c r="A125" s="47" t="s">
        <v>138</v>
      </c>
      <c r="B125" s="48" t="s">
        <v>662</v>
      </c>
      <c r="C125" s="38">
        <v>2005</v>
      </c>
      <c r="D125" s="61">
        <v>71463</v>
      </c>
      <c r="E125" s="61">
        <v>47587</v>
      </c>
      <c r="F125" s="40">
        <f t="shared" si="16"/>
        <v>0.66589703762786334</v>
      </c>
      <c r="G125" s="49" t="s">
        <v>4</v>
      </c>
      <c r="H125" s="50">
        <v>21113</v>
      </c>
      <c r="I125" s="51">
        <f t="shared" si="17"/>
        <v>13642</v>
      </c>
      <c r="J125" s="44" t="s">
        <v>7</v>
      </c>
      <c r="K125" s="64">
        <v>7471</v>
      </c>
      <c r="L125" s="45">
        <f t="shared" si="18"/>
        <v>0.15699665875133964</v>
      </c>
      <c r="M125" s="45">
        <f t="shared" si="19"/>
        <v>0.10454360997998964</v>
      </c>
      <c r="N125" s="44">
        <f t="shared" si="20"/>
        <v>3735.5</v>
      </c>
      <c r="O125" s="44" t="str">
        <f t="shared" si="21"/>
        <v/>
      </c>
      <c r="P125" s="44">
        <f t="shared" si="22"/>
        <v>3574</v>
      </c>
      <c r="Q125" s="44" t="str">
        <f t="shared" si="23"/>
        <v/>
      </c>
      <c r="R125" s="44">
        <f t="shared" si="24"/>
        <v>715</v>
      </c>
      <c r="S125" s="39" t="str">
        <f t="shared" si="25"/>
        <v/>
      </c>
      <c r="T125" s="45">
        <f t="shared" si="26"/>
        <v>0.10454360997998964</v>
      </c>
      <c r="U125" s="45">
        <f t="shared" si="27"/>
        <v>0.77044064760785302</v>
      </c>
      <c r="W125" s="21" t="str">
        <f t="shared" si="28"/>
        <v>Con</v>
      </c>
      <c r="X125" s="7" t="str">
        <f t="shared" si="29"/>
        <v>Con</v>
      </c>
      <c r="Y125" s="7" t="str">
        <f t="shared" si="30"/>
        <v>Con</v>
      </c>
      <c r="Z125" s="7" t="str">
        <f t="shared" si="31"/>
        <v>Lab</v>
      </c>
      <c r="AA125" s="7" t="s">
        <v>4</v>
      </c>
      <c r="AB125" s="7" t="s">
        <v>4</v>
      </c>
      <c r="AC125" s="10" t="s">
        <v>4</v>
      </c>
    </row>
    <row r="126" spans="1:29" s="4" customFormat="1" ht="15.75" x14ac:dyDescent="0.25">
      <c r="A126" s="47" t="s">
        <v>139</v>
      </c>
      <c r="B126" s="48" t="s">
        <v>672</v>
      </c>
      <c r="C126" s="38">
        <v>2005</v>
      </c>
      <c r="D126" s="61">
        <v>61079</v>
      </c>
      <c r="E126" s="61">
        <v>36132</v>
      </c>
      <c r="F126" s="40">
        <f t="shared" si="16"/>
        <v>0.59156174790026028</v>
      </c>
      <c r="G126" s="49" t="s">
        <v>8</v>
      </c>
      <c r="H126" s="50">
        <v>17991</v>
      </c>
      <c r="I126" s="51">
        <f t="shared" si="17"/>
        <v>12398</v>
      </c>
      <c r="J126" s="44" t="s">
        <v>7</v>
      </c>
      <c r="K126" s="64">
        <v>5593</v>
      </c>
      <c r="L126" s="45">
        <f t="shared" si="18"/>
        <v>0.1547935348167829</v>
      </c>
      <c r="M126" s="45">
        <f t="shared" si="19"/>
        <v>9.1569934019875898E-2</v>
      </c>
      <c r="N126" s="44">
        <f t="shared" si="20"/>
        <v>2796.5</v>
      </c>
      <c r="O126" s="44" t="str">
        <f t="shared" si="21"/>
        <v/>
      </c>
      <c r="P126" s="44">
        <f t="shared" si="22"/>
        <v>3054</v>
      </c>
      <c r="Q126" s="44" t="str">
        <f t="shared" si="23"/>
        <v/>
      </c>
      <c r="R126" s="44">
        <f t="shared" si="24"/>
        <v>611</v>
      </c>
      <c r="S126" s="39" t="str">
        <f t="shared" si="25"/>
        <v/>
      </c>
      <c r="T126" s="45">
        <f t="shared" si="26"/>
        <v>9.1569934019875898E-2</v>
      </c>
      <c r="U126" s="45">
        <f t="shared" si="27"/>
        <v>0.68313168192013618</v>
      </c>
      <c r="W126" s="21" t="str">
        <f t="shared" si="28"/>
        <v>LD</v>
      </c>
      <c r="X126" s="7" t="str">
        <f t="shared" si="29"/>
        <v>LD</v>
      </c>
      <c r="Y126" s="7" t="str">
        <f t="shared" si="30"/>
        <v>Lab</v>
      </c>
      <c r="Z126" s="7" t="str">
        <f t="shared" si="31"/>
        <v>Lab</v>
      </c>
      <c r="AA126" s="7" t="s">
        <v>8</v>
      </c>
      <c r="AB126" s="6" t="s">
        <v>8</v>
      </c>
      <c r="AC126" s="6" t="s">
        <v>8</v>
      </c>
    </row>
    <row r="127" spans="1:29" s="4" customFormat="1" ht="15.75" x14ac:dyDescent="0.25">
      <c r="A127" s="47" t="s">
        <v>140</v>
      </c>
      <c r="B127" s="48" t="s">
        <v>672</v>
      </c>
      <c r="C127" s="38">
        <v>2005</v>
      </c>
      <c r="D127" s="61">
        <v>64390</v>
      </c>
      <c r="E127" s="61">
        <v>45360</v>
      </c>
      <c r="F127" s="40">
        <f t="shared" si="16"/>
        <v>0.7044572138530828</v>
      </c>
      <c r="G127" s="49" t="s">
        <v>7</v>
      </c>
      <c r="H127" s="50">
        <v>17707</v>
      </c>
      <c r="I127" s="51">
        <f t="shared" si="17"/>
        <v>16561</v>
      </c>
      <c r="J127" s="44" t="s">
        <v>4</v>
      </c>
      <c r="K127" s="64">
        <v>1146</v>
      </c>
      <c r="L127" s="45">
        <f t="shared" si="18"/>
        <v>2.5264550264550264E-2</v>
      </c>
      <c r="M127" s="45">
        <f t="shared" si="19"/>
        <v>1.7797794688616246E-2</v>
      </c>
      <c r="N127" s="44">
        <f t="shared" si="20"/>
        <v>573</v>
      </c>
      <c r="O127" s="44">
        <f t="shared" si="21"/>
        <v>573</v>
      </c>
      <c r="P127" s="44">
        <f t="shared" si="22"/>
        <v>3220</v>
      </c>
      <c r="Q127" s="44" t="str">
        <f t="shared" si="23"/>
        <v>YES</v>
      </c>
      <c r="R127" s="44">
        <f t="shared" si="24"/>
        <v>644</v>
      </c>
      <c r="S127" s="39" t="str">
        <f t="shared" si="25"/>
        <v/>
      </c>
      <c r="T127" s="45">
        <f t="shared" si="26"/>
        <v>1.7797794688616246E-2</v>
      </c>
      <c r="U127" s="45">
        <f t="shared" si="27"/>
        <v>0.722255008541699</v>
      </c>
      <c r="W127" s="21" t="str">
        <f t="shared" si="28"/>
        <v>Con</v>
      </c>
      <c r="X127" s="7" t="str">
        <f t="shared" si="29"/>
        <v>Lab</v>
      </c>
      <c r="Y127" s="7" t="str">
        <f t="shared" si="30"/>
        <v>Con</v>
      </c>
      <c r="Z127" s="7" t="str">
        <f t="shared" si="31"/>
        <v>Con</v>
      </c>
      <c r="AA127" s="7" t="s">
        <v>4</v>
      </c>
      <c r="AB127" s="10" t="s">
        <v>4</v>
      </c>
      <c r="AC127" s="10" t="s">
        <v>4</v>
      </c>
    </row>
    <row r="128" spans="1:29" s="4" customFormat="1" ht="15.75" x14ac:dyDescent="0.25">
      <c r="A128" s="47" t="s">
        <v>141</v>
      </c>
      <c r="B128" s="48" t="s">
        <v>672</v>
      </c>
      <c r="C128" s="38">
        <v>2005</v>
      </c>
      <c r="D128" s="61">
        <v>65786</v>
      </c>
      <c r="E128" s="61">
        <v>36912</v>
      </c>
      <c r="F128" s="40">
        <f t="shared" si="16"/>
        <v>0.56109202565895477</v>
      </c>
      <c r="G128" s="49" t="s">
        <v>7</v>
      </c>
      <c r="H128" s="50">
        <v>17447</v>
      </c>
      <c r="I128" s="51">
        <f t="shared" si="17"/>
        <v>8210</v>
      </c>
      <c r="J128" s="44" t="s">
        <v>4</v>
      </c>
      <c r="K128" s="64">
        <v>9237</v>
      </c>
      <c r="L128" s="45">
        <f t="shared" si="18"/>
        <v>0.2502438231469441</v>
      </c>
      <c r="M128" s="45">
        <f t="shared" si="19"/>
        <v>0.1404098136381601</v>
      </c>
      <c r="N128" s="44">
        <f t="shared" si="20"/>
        <v>4618.5</v>
      </c>
      <c r="O128" s="44">
        <f t="shared" si="21"/>
        <v>4618.5</v>
      </c>
      <c r="P128" s="44">
        <f t="shared" si="22"/>
        <v>3290</v>
      </c>
      <c r="Q128" s="44" t="str">
        <f t="shared" si="23"/>
        <v/>
      </c>
      <c r="R128" s="44">
        <f t="shared" si="24"/>
        <v>658</v>
      </c>
      <c r="S128" s="39" t="str">
        <f t="shared" si="25"/>
        <v/>
      </c>
      <c r="T128" s="45">
        <f t="shared" si="26"/>
        <v>0.1404098136381601</v>
      </c>
      <c r="U128" s="45">
        <f t="shared" si="27"/>
        <v>0.70150183929711485</v>
      </c>
      <c r="W128" s="21" t="str">
        <f t="shared" si="28"/>
        <v>Lab</v>
      </c>
      <c r="X128" s="7" t="str">
        <f t="shared" si="29"/>
        <v>Lab</v>
      </c>
      <c r="Y128" s="7" t="str">
        <f t="shared" si="30"/>
        <v>Con</v>
      </c>
      <c r="Z128" s="7" t="str">
        <f t="shared" si="31"/>
        <v>Con</v>
      </c>
      <c r="AA128" s="7" t="s">
        <v>7</v>
      </c>
      <c r="AB128" s="7" t="s">
        <v>7</v>
      </c>
      <c r="AC128" s="7" t="s">
        <v>7</v>
      </c>
    </row>
    <row r="129" spans="1:29" s="4" customFormat="1" ht="15.75" x14ac:dyDescent="0.25">
      <c r="A129" s="47" t="s">
        <v>142</v>
      </c>
      <c r="B129" s="48" t="s">
        <v>672</v>
      </c>
      <c r="C129" s="38">
        <v>2005</v>
      </c>
      <c r="D129" s="61">
        <v>59931</v>
      </c>
      <c r="E129" s="61">
        <v>34561</v>
      </c>
      <c r="F129" s="40">
        <f t="shared" si="16"/>
        <v>0.57667984849243292</v>
      </c>
      <c r="G129" s="49" t="s">
        <v>7</v>
      </c>
      <c r="H129" s="50">
        <v>15729</v>
      </c>
      <c r="I129" s="51">
        <f t="shared" si="17"/>
        <v>7562</v>
      </c>
      <c r="J129" s="44" t="s">
        <v>4</v>
      </c>
      <c r="K129" s="64">
        <v>8167</v>
      </c>
      <c r="L129" s="45">
        <f t="shared" si="18"/>
        <v>0.23630681982581522</v>
      </c>
      <c r="M129" s="45">
        <f t="shared" si="19"/>
        <v>0.13627338105487977</v>
      </c>
      <c r="N129" s="44">
        <f t="shared" si="20"/>
        <v>4083.5</v>
      </c>
      <c r="O129" s="44">
        <f t="shared" si="21"/>
        <v>4083.5</v>
      </c>
      <c r="P129" s="44">
        <f t="shared" si="22"/>
        <v>2997</v>
      </c>
      <c r="Q129" s="44" t="str">
        <f t="shared" si="23"/>
        <v/>
      </c>
      <c r="R129" s="44">
        <f t="shared" si="24"/>
        <v>600</v>
      </c>
      <c r="S129" s="39" t="str">
        <f t="shared" si="25"/>
        <v/>
      </c>
      <c r="T129" s="45">
        <f t="shared" si="26"/>
        <v>0.13627338105487977</v>
      </c>
      <c r="U129" s="45">
        <f t="shared" si="27"/>
        <v>0.71295322954731266</v>
      </c>
      <c r="W129" s="21" t="str">
        <f t="shared" si="28"/>
        <v>Lab</v>
      </c>
      <c r="X129" s="7" t="str">
        <f t="shared" si="29"/>
        <v>Lab</v>
      </c>
      <c r="Y129" s="7" t="str">
        <f t="shared" si="30"/>
        <v>Con</v>
      </c>
      <c r="Z129" s="7" t="str">
        <f t="shared" si="31"/>
        <v>Con</v>
      </c>
      <c r="AA129" s="7" t="s">
        <v>7</v>
      </c>
      <c r="AB129" s="7" t="s">
        <v>7</v>
      </c>
      <c r="AC129" s="7" t="s">
        <v>7</v>
      </c>
    </row>
    <row r="130" spans="1:29" s="4" customFormat="1" ht="15.75" x14ac:dyDescent="0.25">
      <c r="A130" s="47" t="s">
        <v>143</v>
      </c>
      <c r="B130" s="48" t="s">
        <v>664</v>
      </c>
      <c r="C130" s="38">
        <v>2005</v>
      </c>
      <c r="D130" s="61">
        <v>59502</v>
      </c>
      <c r="E130" s="61">
        <v>35394</v>
      </c>
      <c r="F130" s="40">
        <f t="shared" ref="F130:F193" si="32">E130/D130</f>
        <v>0.59483714833114854</v>
      </c>
      <c r="G130" s="49" t="s">
        <v>7</v>
      </c>
      <c r="H130" s="50">
        <v>17019</v>
      </c>
      <c r="I130" s="51">
        <f t="shared" ref="I130:I193" si="33">H130-K130</f>
        <v>11324</v>
      </c>
      <c r="J130" s="44" t="s">
        <v>4</v>
      </c>
      <c r="K130" s="64">
        <v>5695</v>
      </c>
      <c r="L130" s="45">
        <f t="shared" ref="L130:L193" si="34">K130/E130</f>
        <v>0.16090297790585975</v>
      </c>
      <c r="M130" s="45">
        <f t="shared" ref="M130:M193" si="35">K130/D130</f>
        <v>9.5711068535511409E-2</v>
      </c>
      <c r="N130" s="44">
        <f t="shared" ref="N130:N193" si="36">(H130-I130)/2</f>
        <v>2847.5</v>
      </c>
      <c r="O130" s="44">
        <f t="shared" ref="O130:O193" si="37">IF(G130="Lab",N130,"")</f>
        <v>2847.5</v>
      </c>
      <c r="P130" s="44">
        <f t="shared" ref="P130:P193" si="38">ROUNDUP((D130/10)/2, 0)</f>
        <v>2976</v>
      </c>
      <c r="Q130" s="44" t="str">
        <f t="shared" ref="Q130:Q193" si="39">IF(P130&gt;K130,"YES","")</f>
        <v/>
      </c>
      <c r="R130" s="44">
        <f t="shared" ref="R130:R193" si="40">ROUNDUP(D130/100,0)</f>
        <v>596</v>
      </c>
      <c r="S130" s="39" t="str">
        <f t="shared" ref="S130:S193" si="41">IF(R130&gt;K130,"YES","")</f>
        <v/>
      </c>
      <c r="T130" s="45">
        <f t="shared" ref="T130:T193" si="42">K130/D130</f>
        <v>9.5711068535511409E-2</v>
      </c>
      <c r="U130" s="45">
        <f t="shared" ref="U130:U193" si="43">T130+F130</f>
        <v>0.6905482168666599</v>
      </c>
      <c r="W130" s="21" t="str">
        <f t="shared" ref="W130:W193" si="44">IF(Q130="yes", J130,G130)</f>
        <v>Lab</v>
      </c>
      <c r="X130" s="7" t="str">
        <f t="shared" ref="X130:X193" si="45">IF(S130="yes", J130,G130)</f>
        <v>Lab</v>
      </c>
      <c r="Y130" s="7" t="str">
        <f t="shared" ref="Y130:Y193" si="46">IF(U130&lt;74%, J130,G130)</f>
        <v>Con</v>
      </c>
      <c r="Z130" s="7" t="str">
        <f t="shared" ref="Z130:Z193" si="47">IF(U130&lt;84.5%, J130,G130)</f>
        <v>Con</v>
      </c>
      <c r="AA130" s="7" t="s">
        <v>7</v>
      </c>
      <c r="AB130" s="10" t="s">
        <v>4</v>
      </c>
      <c r="AC130" s="7" t="s">
        <v>7</v>
      </c>
    </row>
    <row r="131" spans="1:29" s="4" customFormat="1" ht="15.75" x14ac:dyDescent="0.25">
      <c r="A131" s="47" t="s">
        <v>144</v>
      </c>
      <c r="B131" s="48" t="s">
        <v>672</v>
      </c>
      <c r="C131" s="38">
        <v>2005</v>
      </c>
      <c r="D131" s="61">
        <v>53091</v>
      </c>
      <c r="E131" s="61">
        <v>38291</v>
      </c>
      <c r="F131" s="40">
        <f t="shared" si="32"/>
        <v>0.72123335405247591</v>
      </c>
      <c r="G131" s="49" t="s">
        <v>9</v>
      </c>
      <c r="H131" s="50">
        <v>17561</v>
      </c>
      <c r="I131" s="51">
        <f t="shared" si="33"/>
        <v>10843</v>
      </c>
      <c r="J131" s="44" t="s">
        <v>7</v>
      </c>
      <c r="K131" s="64">
        <v>6718</v>
      </c>
      <c r="L131" s="45">
        <f t="shared" si="34"/>
        <v>0.17544592724138833</v>
      </c>
      <c r="M131" s="45">
        <f t="shared" si="35"/>
        <v>0.12653745455915316</v>
      </c>
      <c r="N131" s="44">
        <f t="shared" si="36"/>
        <v>3359</v>
      </c>
      <c r="O131" s="44" t="str">
        <f t="shared" si="37"/>
        <v/>
      </c>
      <c r="P131" s="44">
        <f t="shared" si="38"/>
        <v>2655</v>
      </c>
      <c r="Q131" s="44" t="str">
        <f t="shared" si="39"/>
        <v/>
      </c>
      <c r="R131" s="44">
        <f t="shared" si="40"/>
        <v>531</v>
      </c>
      <c r="S131" s="39" t="str">
        <f t="shared" si="41"/>
        <v/>
      </c>
      <c r="T131" s="45">
        <f t="shared" si="42"/>
        <v>0.12653745455915316</v>
      </c>
      <c r="U131" s="45">
        <f t="shared" si="43"/>
        <v>0.84777080861162912</v>
      </c>
      <c r="W131" s="21" t="str">
        <f t="shared" si="44"/>
        <v>PC</v>
      </c>
      <c r="X131" s="7" t="str">
        <f t="shared" si="45"/>
        <v>PC</v>
      </c>
      <c r="Y131" s="7" t="str">
        <f t="shared" si="46"/>
        <v>PC</v>
      </c>
      <c r="Z131" s="7" t="str">
        <f t="shared" si="47"/>
        <v>PC</v>
      </c>
      <c r="AA131" s="7" t="s">
        <v>9</v>
      </c>
      <c r="AB131" s="6" t="s">
        <v>9</v>
      </c>
      <c r="AC131" s="6" t="s">
        <v>9</v>
      </c>
    </row>
    <row r="132" spans="1:29" s="4" customFormat="1" ht="15.75" x14ac:dyDescent="0.25">
      <c r="A132" s="47" t="s">
        <v>145</v>
      </c>
      <c r="B132" s="48" t="s">
        <v>672</v>
      </c>
      <c r="C132" s="38">
        <v>2005</v>
      </c>
      <c r="D132" s="61">
        <v>56245</v>
      </c>
      <c r="E132" s="61">
        <v>37863</v>
      </c>
      <c r="F132" s="40">
        <f t="shared" si="32"/>
        <v>0.67317983820784066</v>
      </c>
      <c r="G132" s="49" t="s">
        <v>7</v>
      </c>
      <c r="H132" s="50">
        <v>13953</v>
      </c>
      <c r="I132" s="51">
        <f t="shared" si="33"/>
        <v>12043</v>
      </c>
      <c r="J132" s="44" t="s">
        <v>4</v>
      </c>
      <c r="K132" s="64">
        <v>1910</v>
      </c>
      <c r="L132" s="45">
        <f t="shared" si="34"/>
        <v>5.0445025486622823E-2</v>
      </c>
      <c r="M132" s="45">
        <f t="shared" si="35"/>
        <v>3.3958574095475154E-2</v>
      </c>
      <c r="N132" s="44">
        <f t="shared" si="36"/>
        <v>955</v>
      </c>
      <c r="O132" s="44">
        <f t="shared" si="37"/>
        <v>955</v>
      </c>
      <c r="P132" s="44">
        <f t="shared" si="38"/>
        <v>2813</v>
      </c>
      <c r="Q132" s="44" t="str">
        <f t="shared" si="39"/>
        <v>YES</v>
      </c>
      <c r="R132" s="44">
        <f t="shared" si="40"/>
        <v>563</v>
      </c>
      <c r="S132" s="39" t="str">
        <f t="shared" si="41"/>
        <v/>
      </c>
      <c r="T132" s="45">
        <f t="shared" si="42"/>
        <v>3.3958574095475154E-2</v>
      </c>
      <c r="U132" s="45">
        <f t="shared" si="43"/>
        <v>0.70713841230331587</v>
      </c>
      <c r="W132" s="21" t="str">
        <f t="shared" si="44"/>
        <v>Con</v>
      </c>
      <c r="X132" s="7" t="str">
        <f t="shared" si="45"/>
        <v>Lab</v>
      </c>
      <c r="Y132" s="7" t="str">
        <f t="shared" si="46"/>
        <v>Con</v>
      </c>
      <c r="Z132" s="7" t="str">
        <f t="shared" si="47"/>
        <v>Con</v>
      </c>
      <c r="AA132" s="7" t="s">
        <v>4</v>
      </c>
      <c r="AB132" s="10" t="s">
        <v>4</v>
      </c>
      <c r="AC132" s="10" t="s">
        <v>4</v>
      </c>
    </row>
    <row r="133" spans="1:29" s="4" customFormat="1" ht="15.75" x14ac:dyDescent="0.25">
      <c r="A133" s="47" t="s">
        <v>146</v>
      </c>
      <c r="B133" s="48" t="s">
        <v>666</v>
      </c>
      <c r="C133" s="38">
        <v>2005</v>
      </c>
      <c r="D133" s="61">
        <v>67243</v>
      </c>
      <c r="E133" s="61">
        <v>43061</v>
      </c>
      <c r="F133" s="40">
        <f t="shared" si="32"/>
        <v>0.64037892420028852</v>
      </c>
      <c r="G133" s="49" t="s">
        <v>8</v>
      </c>
      <c r="H133" s="50">
        <v>17357</v>
      </c>
      <c r="I133" s="51">
        <f t="shared" si="33"/>
        <v>16289</v>
      </c>
      <c r="J133" s="44" t="s">
        <v>4</v>
      </c>
      <c r="K133" s="64">
        <v>1068</v>
      </c>
      <c r="L133" s="45">
        <f t="shared" si="34"/>
        <v>2.4802025034253734E-2</v>
      </c>
      <c r="M133" s="45">
        <f t="shared" si="35"/>
        <v>1.5882694109424028E-2</v>
      </c>
      <c r="N133" s="44">
        <f t="shared" si="36"/>
        <v>534</v>
      </c>
      <c r="O133" s="44" t="str">
        <f t="shared" si="37"/>
        <v/>
      </c>
      <c r="P133" s="44">
        <f t="shared" si="38"/>
        <v>3363</v>
      </c>
      <c r="Q133" s="44" t="str">
        <f t="shared" si="39"/>
        <v>YES</v>
      </c>
      <c r="R133" s="44">
        <f t="shared" si="40"/>
        <v>673</v>
      </c>
      <c r="S133" s="39" t="str">
        <f t="shared" si="41"/>
        <v/>
      </c>
      <c r="T133" s="45">
        <f t="shared" si="42"/>
        <v>1.5882694109424028E-2</v>
      </c>
      <c r="U133" s="45">
        <f t="shared" si="43"/>
        <v>0.65626161830971252</v>
      </c>
      <c r="W133" s="21" t="str">
        <f t="shared" si="44"/>
        <v>Con</v>
      </c>
      <c r="X133" s="7" t="str">
        <f t="shared" si="45"/>
        <v>LD</v>
      </c>
      <c r="Y133" s="7" t="str">
        <f t="shared" si="46"/>
        <v>Con</v>
      </c>
      <c r="Z133" s="7" t="str">
        <f t="shared" si="47"/>
        <v>Con</v>
      </c>
      <c r="AA133" s="7" t="s">
        <v>4</v>
      </c>
      <c r="AB133" s="6" t="s">
        <v>8</v>
      </c>
      <c r="AC133" s="6" t="s">
        <v>8</v>
      </c>
    </row>
    <row r="134" spans="1:29" s="4" customFormat="1" ht="15.75" x14ac:dyDescent="0.25">
      <c r="A134" s="47" t="s">
        <v>147</v>
      </c>
      <c r="B134" s="48" t="s">
        <v>668</v>
      </c>
      <c r="C134" s="38">
        <v>2005</v>
      </c>
      <c r="D134" s="61">
        <v>68760</v>
      </c>
      <c r="E134" s="61">
        <v>45802</v>
      </c>
      <c r="F134" s="40">
        <f t="shared" si="32"/>
        <v>0.66611401977894125</v>
      </c>
      <c r="G134" s="49" t="s">
        <v>4</v>
      </c>
      <c r="H134" s="50">
        <v>22118</v>
      </c>
      <c r="I134" s="51">
        <f t="shared" si="33"/>
        <v>13917</v>
      </c>
      <c r="J134" s="44" t="s">
        <v>7</v>
      </c>
      <c r="K134" s="64">
        <v>8201</v>
      </c>
      <c r="L134" s="45">
        <f t="shared" si="34"/>
        <v>0.17905331644906336</v>
      </c>
      <c r="M134" s="45">
        <f t="shared" si="35"/>
        <v>0.11926992437463642</v>
      </c>
      <c r="N134" s="44">
        <f t="shared" si="36"/>
        <v>4100.5</v>
      </c>
      <c r="O134" s="44" t="str">
        <f t="shared" si="37"/>
        <v/>
      </c>
      <c r="P134" s="44">
        <f t="shared" si="38"/>
        <v>3438</v>
      </c>
      <c r="Q134" s="44" t="str">
        <f t="shared" si="39"/>
        <v/>
      </c>
      <c r="R134" s="44">
        <f t="shared" si="40"/>
        <v>688</v>
      </c>
      <c r="S134" s="39" t="str">
        <f t="shared" si="41"/>
        <v/>
      </c>
      <c r="T134" s="45">
        <f t="shared" si="42"/>
        <v>0.11926992437463642</v>
      </c>
      <c r="U134" s="45">
        <f t="shared" si="43"/>
        <v>0.78538394415357771</v>
      </c>
      <c r="W134" s="21" t="str">
        <f t="shared" si="44"/>
        <v>Con</v>
      </c>
      <c r="X134" s="7" t="str">
        <f t="shared" si="45"/>
        <v>Con</v>
      </c>
      <c r="Y134" s="7" t="str">
        <f t="shared" si="46"/>
        <v>Con</v>
      </c>
      <c r="Z134" s="7" t="str">
        <f t="shared" si="47"/>
        <v>Lab</v>
      </c>
      <c r="AA134" s="7" t="s">
        <v>4</v>
      </c>
      <c r="AB134" s="7" t="s">
        <v>4</v>
      </c>
      <c r="AC134" s="7" t="s">
        <v>4</v>
      </c>
    </row>
    <row r="135" spans="1:29" s="4" customFormat="1" ht="15.75" x14ac:dyDescent="0.25">
      <c r="A135" s="47" t="s">
        <v>148</v>
      </c>
      <c r="B135" s="48" t="s">
        <v>672</v>
      </c>
      <c r="C135" s="38">
        <v>2005</v>
      </c>
      <c r="D135" s="61">
        <v>53776</v>
      </c>
      <c r="E135" s="61">
        <v>35947</v>
      </c>
      <c r="F135" s="40">
        <f t="shared" si="32"/>
        <v>0.66845804819994048</v>
      </c>
      <c r="G135" s="49" t="s">
        <v>8</v>
      </c>
      <c r="H135" s="50">
        <v>13130</v>
      </c>
      <c r="I135" s="51">
        <f t="shared" si="33"/>
        <v>12911</v>
      </c>
      <c r="J135" s="44" t="s">
        <v>9</v>
      </c>
      <c r="K135" s="64">
        <v>219</v>
      </c>
      <c r="L135" s="45">
        <f t="shared" si="34"/>
        <v>6.0923025565415749E-3</v>
      </c>
      <c r="M135" s="45">
        <f t="shared" si="35"/>
        <v>4.0724486759892891E-3</v>
      </c>
      <c r="N135" s="44">
        <f t="shared" si="36"/>
        <v>109.5</v>
      </c>
      <c r="O135" s="44" t="str">
        <f t="shared" si="37"/>
        <v/>
      </c>
      <c r="P135" s="44">
        <f t="shared" si="38"/>
        <v>2689</v>
      </c>
      <c r="Q135" s="44" t="str">
        <f t="shared" si="39"/>
        <v>YES</v>
      </c>
      <c r="R135" s="44">
        <f t="shared" si="40"/>
        <v>538</v>
      </c>
      <c r="S135" s="39" t="str">
        <f t="shared" si="41"/>
        <v>YES</v>
      </c>
      <c r="T135" s="45">
        <f t="shared" si="42"/>
        <v>4.0724486759892891E-3</v>
      </c>
      <c r="U135" s="45">
        <f t="shared" si="43"/>
        <v>0.67253049687592981</v>
      </c>
      <c r="W135" s="21" t="str">
        <f t="shared" si="44"/>
        <v>PC</v>
      </c>
      <c r="X135" s="7" t="str">
        <f t="shared" si="45"/>
        <v>PC</v>
      </c>
      <c r="Y135" s="7" t="str">
        <f t="shared" si="46"/>
        <v>PC</v>
      </c>
      <c r="Z135" s="7" t="str">
        <f t="shared" si="47"/>
        <v>PC</v>
      </c>
      <c r="AA135" s="7" t="s">
        <v>9</v>
      </c>
      <c r="AB135" s="6" t="s">
        <v>8</v>
      </c>
      <c r="AC135" s="6" t="s">
        <v>8</v>
      </c>
    </row>
    <row r="136" spans="1:29" s="4" customFormat="1" ht="15.75" x14ac:dyDescent="0.25">
      <c r="A136" s="47" t="s">
        <v>149</v>
      </c>
      <c r="B136" s="48" t="s">
        <v>665</v>
      </c>
      <c r="C136" s="38">
        <v>2005</v>
      </c>
      <c r="D136" s="61">
        <v>75865</v>
      </c>
      <c r="E136" s="61">
        <v>50616</v>
      </c>
      <c r="F136" s="40">
        <f t="shared" si="32"/>
        <v>0.66718513148355629</v>
      </c>
      <c r="G136" s="49" t="s">
        <v>4</v>
      </c>
      <c r="H136" s="50">
        <v>23571</v>
      </c>
      <c r="I136" s="51">
        <f t="shared" si="33"/>
        <v>14762</v>
      </c>
      <c r="J136" s="44" t="s">
        <v>7</v>
      </c>
      <c r="K136" s="64">
        <v>8809</v>
      </c>
      <c r="L136" s="45">
        <f t="shared" si="34"/>
        <v>0.17403587798324641</v>
      </c>
      <c r="M136" s="45">
        <f t="shared" si="35"/>
        <v>0.11611415013510841</v>
      </c>
      <c r="N136" s="44">
        <f t="shared" si="36"/>
        <v>4404.5</v>
      </c>
      <c r="O136" s="44" t="str">
        <f t="shared" si="37"/>
        <v/>
      </c>
      <c r="P136" s="44">
        <f t="shared" si="38"/>
        <v>3794</v>
      </c>
      <c r="Q136" s="44" t="str">
        <f t="shared" si="39"/>
        <v/>
      </c>
      <c r="R136" s="44">
        <f t="shared" si="40"/>
        <v>759</v>
      </c>
      <c r="S136" s="39" t="str">
        <f t="shared" si="41"/>
        <v/>
      </c>
      <c r="T136" s="45">
        <f t="shared" si="42"/>
        <v>0.11611415013510841</v>
      </c>
      <c r="U136" s="45">
        <f t="shared" si="43"/>
        <v>0.78329928161866469</v>
      </c>
      <c r="W136" s="21" t="str">
        <f t="shared" si="44"/>
        <v>Con</v>
      </c>
      <c r="X136" s="7" t="str">
        <f t="shared" si="45"/>
        <v>Con</v>
      </c>
      <c r="Y136" s="7" t="str">
        <f t="shared" si="46"/>
        <v>Con</v>
      </c>
      <c r="Z136" s="7" t="str">
        <f t="shared" si="47"/>
        <v>Lab</v>
      </c>
      <c r="AA136" s="7" t="s">
        <v>4</v>
      </c>
      <c r="AB136" s="7" t="s">
        <v>4</v>
      </c>
      <c r="AC136" s="7" t="s">
        <v>4</v>
      </c>
    </row>
    <row r="137" spans="1:29" s="4" customFormat="1" ht="15.75" x14ac:dyDescent="0.25">
      <c r="A137" s="52" t="s">
        <v>150</v>
      </c>
      <c r="B137" s="48" t="s">
        <v>662</v>
      </c>
      <c r="C137" s="38">
        <v>2005</v>
      </c>
      <c r="D137" s="61">
        <v>69364</v>
      </c>
      <c r="E137" s="61">
        <v>42080</v>
      </c>
      <c r="F137" s="40">
        <f t="shared" si="32"/>
        <v>0.60665474886108073</v>
      </c>
      <c r="G137" s="49" t="s">
        <v>7</v>
      </c>
      <c r="H137" s="50">
        <v>18387</v>
      </c>
      <c r="I137" s="51">
        <f t="shared" si="33"/>
        <v>16055</v>
      </c>
      <c r="J137" s="44" t="s">
        <v>4</v>
      </c>
      <c r="K137" s="64">
        <v>2332</v>
      </c>
      <c r="L137" s="45">
        <f t="shared" si="34"/>
        <v>5.541825095057034E-2</v>
      </c>
      <c r="M137" s="45">
        <f t="shared" si="35"/>
        <v>3.3619745112738596E-2</v>
      </c>
      <c r="N137" s="44">
        <f t="shared" si="36"/>
        <v>1166</v>
      </c>
      <c r="O137" s="44">
        <f t="shared" si="37"/>
        <v>1166</v>
      </c>
      <c r="P137" s="44">
        <f t="shared" si="38"/>
        <v>3469</v>
      </c>
      <c r="Q137" s="44" t="str">
        <f t="shared" si="39"/>
        <v>YES</v>
      </c>
      <c r="R137" s="44">
        <f t="shared" si="40"/>
        <v>694</v>
      </c>
      <c r="S137" s="39" t="str">
        <f t="shared" si="41"/>
        <v/>
      </c>
      <c r="T137" s="45">
        <f t="shared" si="42"/>
        <v>3.3619745112738596E-2</v>
      </c>
      <c r="U137" s="45">
        <f t="shared" si="43"/>
        <v>0.6402744939738193</v>
      </c>
      <c r="W137" s="21" t="str">
        <f t="shared" si="44"/>
        <v>Con</v>
      </c>
      <c r="X137" s="7" t="str">
        <f t="shared" si="45"/>
        <v>Lab</v>
      </c>
      <c r="Y137" s="7" t="str">
        <f t="shared" si="46"/>
        <v>Con</v>
      </c>
      <c r="Z137" s="7" t="str">
        <f t="shared" si="47"/>
        <v>Con</v>
      </c>
      <c r="AA137" s="7" t="s">
        <v>4</v>
      </c>
      <c r="AB137" s="10" t="s">
        <v>4</v>
      </c>
      <c r="AC137" s="10" t="s">
        <v>4</v>
      </c>
    </row>
    <row r="138" spans="1:29" s="4" customFormat="1" ht="15.75" x14ac:dyDescent="0.25">
      <c r="A138" s="47" t="s">
        <v>151</v>
      </c>
      <c r="B138" s="48" t="s">
        <v>664</v>
      </c>
      <c r="C138" s="38">
        <v>2005</v>
      </c>
      <c r="D138" s="61">
        <v>68082</v>
      </c>
      <c r="E138" s="61">
        <v>47437</v>
      </c>
      <c r="F138" s="40">
        <f t="shared" si="32"/>
        <v>0.696762727299433</v>
      </c>
      <c r="G138" s="49" t="s">
        <v>8</v>
      </c>
      <c r="H138" s="50">
        <v>23189</v>
      </c>
      <c r="I138" s="51">
        <f t="shared" si="33"/>
        <v>19169</v>
      </c>
      <c r="J138" s="44" t="s">
        <v>4</v>
      </c>
      <c r="K138" s="64">
        <v>4020</v>
      </c>
      <c r="L138" s="45">
        <f t="shared" si="34"/>
        <v>8.474397622109324E-2</v>
      </c>
      <c r="M138" s="45">
        <f t="shared" si="35"/>
        <v>5.9046443994007228E-2</v>
      </c>
      <c r="N138" s="44">
        <f t="shared" si="36"/>
        <v>2010</v>
      </c>
      <c r="O138" s="44" t="str">
        <f t="shared" si="37"/>
        <v/>
      </c>
      <c r="P138" s="44">
        <f t="shared" si="38"/>
        <v>3405</v>
      </c>
      <c r="Q138" s="44" t="str">
        <f t="shared" si="39"/>
        <v/>
      </c>
      <c r="R138" s="44">
        <f t="shared" si="40"/>
        <v>681</v>
      </c>
      <c r="S138" s="39" t="str">
        <f t="shared" si="41"/>
        <v/>
      </c>
      <c r="T138" s="45">
        <f t="shared" si="42"/>
        <v>5.9046443994007228E-2</v>
      </c>
      <c r="U138" s="45">
        <f t="shared" si="43"/>
        <v>0.75580917129344027</v>
      </c>
      <c r="W138" s="21" t="str">
        <f t="shared" si="44"/>
        <v>LD</v>
      </c>
      <c r="X138" s="7" t="str">
        <f t="shared" si="45"/>
        <v>LD</v>
      </c>
      <c r="Y138" s="7" t="str">
        <f t="shared" si="46"/>
        <v>LD</v>
      </c>
      <c r="Z138" s="7" t="str">
        <f t="shared" si="47"/>
        <v>Con</v>
      </c>
      <c r="AA138" s="7" t="s">
        <v>4</v>
      </c>
      <c r="AB138" s="6" t="s">
        <v>8</v>
      </c>
      <c r="AC138" s="6" t="s">
        <v>8</v>
      </c>
    </row>
    <row r="139" spans="1:29" s="4" customFormat="1" ht="15.75" x14ac:dyDescent="0.25">
      <c r="A139" s="47" t="s">
        <v>718</v>
      </c>
      <c r="B139" s="48" t="s">
        <v>668</v>
      </c>
      <c r="C139" s="38">
        <v>2005</v>
      </c>
      <c r="D139" s="61">
        <v>82489</v>
      </c>
      <c r="E139" s="61">
        <v>51052</v>
      </c>
      <c r="F139" s="40">
        <f t="shared" si="32"/>
        <v>0.61889464049752085</v>
      </c>
      <c r="G139" s="49" t="s">
        <v>4</v>
      </c>
      <c r="H139" s="50">
        <v>22946</v>
      </c>
      <c r="I139" s="51">
        <f t="shared" si="33"/>
        <v>13326</v>
      </c>
      <c r="J139" s="44" t="s">
        <v>8</v>
      </c>
      <c r="K139" s="64">
        <v>9620</v>
      </c>
      <c r="L139" s="45">
        <f t="shared" si="34"/>
        <v>0.1884353208493301</v>
      </c>
      <c r="M139" s="45">
        <f t="shared" si="35"/>
        <v>0.11662161015408115</v>
      </c>
      <c r="N139" s="44">
        <f t="shared" si="36"/>
        <v>4810</v>
      </c>
      <c r="O139" s="44" t="str">
        <f t="shared" si="37"/>
        <v/>
      </c>
      <c r="P139" s="44">
        <f t="shared" si="38"/>
        <v>4125</v>
      </c>
      <c r="Q139" s="44" t="str">
        <f t="shared" si="39"/>
        <v/>
      </c>
      <c r="R139" s="44">
        <f t="shared" si="40"/>
        <v>825</v>
      </c>
      <c r="S139" s="39" t="str">
        <f t="shared" si="41"/>
        <v/>
      </c>
      <c r="T139" s="45">
        <f t="shared" si="42"/>
        <v>0.11662161015408115</v>
      </c>
      <c r="U139" s="45">
        <f t="shared" si="43"/>
        <v>0.73551625065160198</v>
      </c>
      <c r="W139" s="21" t="str">
        <f t="shared" si="44"/>
        <v>Con</v>
      </c>
      <c r="X139" s="7" t="str">
        <f t="shared" si="45"/>
        <v>Con</v>
      </c>
      <c r="Y139" s="7" t="str">
        <f t="shared" si="46"/>
        <v>LD</v>
      </c>
      <c r="Z139" s="7" t="str">
        <f t="shared" si="47"/>
        <v>LD</v>
      </c>
      <c r="AA139" s="7" t="s">
        <v>4</v>
      </c>
      <c r="AB139" s="7" t="s">
        <v>4</v>
      </c>
      <c r="AC139" s="7" t="s">
        <v>4</v>
      </c>
    </row>
    <row r="140" spans="1:29" s="4" customFormat="1" ht="15.75" x14ac:dyDescent="0.25">
      <c r="A140" s="47" t="s">
        <v>154</v>
      </c>
      <c r="B140" s="48" t="s">
        <v>669</v>
      </c>
      <c r="C140" s="38">
        <v>2005</v>
      </c>
      <c r="D140" s="61">
        <v>71541</v>
      </c>
      <c r="E140" s="61">
        <v>43621</v>
      </c>
      <c r="F140" s="40">
        <f t="shared" si="32"/>
        <v>0.60973427824604076</v>
      </c>
      <c r="G140" s="49" t="s">
        <v>8</v>
      </c>
      <c r="H140" s="50">
        <v>18122</v>
      </c>
      <c r="I140" s="51">
        <f t="shared" si="33"/>
        <v>15819</v>
      </c>
      <c r="J140" s="44" t="s">
        <v>4</v>
      </c>
      <c r="K140" s="64">
        <v>2303</v>
      </c>
      <c r="L140" s="45">
        <f t="shared" si="34"/>
        <v>5.2795671809449579E-2</v>
      </c>
      <c r="M140" s="45">
        <f t="shared" si="35"/>
        <v>3.2191330845249576E-2</v>
      </c>
      <c r="N140" s="44">
        <f t="shared" si="36"/>
        <v>1151.5</v>
      </c>
      <c r="O140" s="44" t="str">
        <f t="shared" si="37"/>
        <v/>
      </c>
      <c r="P140" s="44">
        <f t="shared" si="38"/>
        <v>3578</v>
      </c>
      <c r="Q140" s="44" t="str">
        <f t="shared" si="39"/>
        <v>YES</v>
      </c>
      <c r="R140" s="44">
        <f t="shared" si="40"/>
        <v>716</v>
      </c>
      <c r="S140" s="39" t="str">
        <f t="shared" si="41"/>
        <v/>
      </c>
      <c r="T140" s="45">
        <f t="shared" si="42"/>
        <v>3.2191330845249576E-2</v>
      </c>
      <c r="U140" s="45">
        <f t="shared" si="43"/>
        <v>0.64192560909129037</v>
      </c>
      <c r="W140" s="21" t="str">
        <f t="shared" si="44"/>
        <v>Con</v>
      </c>
      <c r="X140" s="7" t="str">
        <f t="shared" si="45"/>
        <v>LD</v>
      </c>
      <c r="Y140" s="7" t="str">
        <f t="shared" si="46"/>
        <v>Con</v>
      </c>
      <c r="Z140" s="7" t="str">
        <f t="shared" si="47"/>
        <v>Con</v>
      </c>
      <c r="AA140" s="7" t="s">
        <v>4</v>
      </c>
      <c r="AB140" s="6" t="s">
        <v>8</v>
      </c>
      <c r="AC140" s="6" t="s">
        <v>8</v>
      </c>
    </row>
    <row r="141" spans="1:29" s="4" customFormat="1" ht="15.75" x14ac:dyDescent="0.25">
      <c r="A141" s="52" t="s">
        <v>155</v>
      </c>
      <c r="B141" s="48" t="s">
        <v>662</v>
      </c>
      <c r="C141" s="38">
        <v>2005</v>
      </c>
      <c r="D141" s="61">
        <v>69333</v>
      </c>
      <c r="E141" s="61">
        <v>47097</v>
      </c>
      <c r="F141" s="40">
        <f t="shared" si="32"/>
        <v>0.67928691964865218</v>
      </c>
      <c r="G141" s="49" t="s">
        <v>4</v>
      </c>
      <c r="H141" s="50">
        <v>25619</v>
      </c>
      <c r="I141" s="51">
        <f t="shared" si="33"/>
        <v>11821</v>
      </c>
      <c r="J141" s="44" t="s">
        <v>8</v>
      </c>
      <c r="K141" s="64">
        <v>13798</v>
      </c>
      <c r="L141" s="45">
        <f t="shared" si="34"/>
        <v>0.29296982822685097</v>
      </c>
      <c r="M141" s="45">
        <f t="shared" si="35"/>
        <v>0.19901057216621235</v>
      </c>
      <c r="N141" s="44">
        <f t="shared" si="36"/>
        <v>6899</v>
      </c>
      <c r="O141" s="44" t="str">
        <f t="shared" si="37"/>
        <v/>
      </c>
      <c r="P141" s="44">
        <f t="shared" si="38"/>
        <v>3467</v>
      </c>
      <c r="Q141" s="44" t="str">
        <f t="shared" si="39"/>
        <v/>
      </c>
      <c r="R141" s="44">
        <f t="shared" si="40"/>
        <v>694</v>
      </c>
      <c r="S141" s="39" t="str">
        <f t="shared" si="41"/>
        <v/>
      </c>
      <c r="T141" s="45">
        <f t="shared" si="42"/>
        <v>0.19901057216621235</v>
      </c>
      <c r="U141" s="45">
        <f t="shared" si="43"/>
        <v>0.87829749181486449</v>
      </c>
      <c r="W141" s="21" t="str">
        <f t="shared" si="44"/>
        <v>Con</v>
      </c>
      <c r="X141" s="7" t="str">
        <f t="shared" si="45"/>
        <v>Con</v>
      </c>
      <c r="Y141" s="7" t="str">
        <f t="shared" si="46"/>
        <v>Con</v>
      </c>
      <c r="Z141" s="7" t="str">
        <f t="shared" si="47"/>
        <v>Con</v>
      </c>
      <c r="AA141" s="7" t="s">
        <v>4</v>
      </c>
      <c r="AB141" s="7" t="s">
        <v>4</v>
      </c>
      <c r="AC141" s="7" t="s">
        <v>4</v>
      </c>
    </row>
    <row r="142" spans="1:29" s="4" customFormat="1" ht="15.75" x14ac:dyDescent="0.25">
      <c r="A142" s="47" t="s">
        <v>156</v>
      </c>
      <c r="B142" s="48" t="s">
        <v>665</v>
      </c>
      <c r="C142" s="38">
        <v>2005</v>
      </c>
      <c r="D142" s="61">
        <v>74009</v>
      </c>
      <c r="E142" s="61">
        <v>44121</v>
      </c>
      <c r="F142" s="40">
        <f t="shared" si="32"/>
        <v>0.59615722412139061</v>
      </c>
      <c r="G142" s="49" t="s">
        <v>8</v>
      </c>
      <c r="H142" s="50">
        <v>20875</v>
      </c>
      <c r="I142" s="51">
        <f t="shared" si="33"/>
        <v>17830</v>
      </c>
      <c r="J142" s="44" t="s">
        <v>7</v>
      </c>
      <c r="K142" s="64">
        <v>3045</v>
      </c>
      <c r="L142" s="45">
        <f t="shared" si="34"/>
        <v>6.9014754878629223E-2</v>
      </c>
      <c r="M142" s="45">
        <f t="shared" si="35"/>
        <v>4.1143644691861804E-2</v>
      </c>
      <c r="N142" s="44">
        <f t="shared" si="36"/>
        <v>1522.5</v>
      </c>
      <c r="O142" s="44" t="str">
        <f t="shared" si="37"/>
        <v/>
      </c>
      <c r="P142" s="44">
        <f t="shared" si="38"/>
        <v>3701</v>
      </c>
      <c r="Q142" s="44" t="str">
        <f t="shared" si="39"/>
        <v>YES</v>
      </c>
      <c r="R142" s="44">
        <f t="shared" si="40"/>
        <v>741</v>
      </c>
      <c r="S142" s="39" t="str">
        <f t="shared" si="41"/>
        <v/>
      </c>
      <c r="T142" s="45">
        <f t="shared" si="42"/>
        <v>4.1143644691861804E-2</v>
      </c>
      <c r="U142" s="45">
        <f t="shared" si="43"/>
        <v>0.63730086881325243</v>
      </c>
      <c r="W142" s="21" t="str">
        <f t="shared" si="44"/>
        <v>Lab</v>
      </c>
      <c r="X142" s="7" t="str">
        <f t="shared" si="45"/>
        <v>LD</v>
      </c>
      <c r="Y142" s="7" t="str">
        <f t="shared" si="46"/>
        <v>Lab</v>
      </c>
      <c r="Z142" s="7" t="str">
        <f t="shared" si="47"/>
        <v>Lab</v>
      </c>
      <c r="AA142" s="7" t="s">
        <v>7</v>
      </c>
      <c r="AB142" s="6" t="s">
        <v>8</v>
      </c>
      <c r="AC142" s="6" t="s">
        <v>8</v>
      </c>
    </row>
    <row r="143" spans="1:29" s="4" customFormat="1" ht="15.75" x14ac:dyDescent="0.25">
      <c r="A143" s="47" t="s">
        <v>157</v>
      </c>
      <c r="B143" s="48" t="s">
        <v>662</v>
      </c>
      <c r="C143" s="38">
        <v>2005</v>
      </c>
      <c r="D143" s="61">
        <v>78645</v>
      </c>
      <c r="E143" s="61">
        <v>52401</v>
      </c>
      <c r="F143" s="40">
        <f t="shared" si="32"/>
        <v>0.6662979210375739</v>
      </c>
      <c r="G143" s="49" t="s">
        <v>4</v>
      </c>
      <c r="H143" s="50">
        <v>25302</v>
      </c>
      <c r="I143" s="51">
        <f t="shared" si="33"/>
        <v>14442</v>
      </c>
      <c r="J143" s="44" t="s">
        <v>8</v>
      </c>
      <c r="K143" s="64">
        <v>10860</v>
      </c>
      <c r="L143" s="45">
        <f t="shared" si="34"/>
        <v>0.20724795328333429</v>
      </c>
      <c r="M143" s="45">
        <f t="shared" si="35"/>
        <v>0.13808888041197787</v>
      </c>
      <c r="N143" s="44">
        <f t="shared" si="36"/>
        <v>5430</v>
      </c>
      <c r="O143" s="44" t="str">
        <f t="shared" si="37"/>
        <v/>
      </c>
      <c r="P143" s="44">
        <f t="shared" si="38"/>
        <v>3933</v>
      </c>
      <c r="Q143" s="44" t="str">
        <f t="shared" si="39"/>
        <v/>
      </c>
      <c r="R143" s="44">
        <f t="shared" si="40"/>
        <v>787</v>
      </c>
      <c r="S143" s="39" t="str">
        <f t="shared" si="41"/>
        <v/>
      </c>
      <c r="T143" s="45">
        <f t="shared" si="42"/>
        <v>0.13808888041197787</v>
      </c>
      <c r="U143" s="45">
        <f t="shared" si="43"/>
        <v>0.80438680144955177</v>
      </c>
      <c r="W143" s="21" t="str">
        <f t="shared" si="44"/>
        <v>Con</v>
      </c>
      <c r="X143" s="7" t="str">
        <f t="shared" si="45"/>
        <v>Con</v>
      </c>
      <c r="Y143" s="7" t="str">
        <f t="shared" si="46"/>
        <v>Con</v>
      </c>
      <c r="Z143" s="7" t="str">
        <f t="shared" si="47"/>
        <v>LD</v>
      </c>
      <c r="AA143" s="7" t="s">
        <v>4</v>
      </c>
      <c r="AB143" s="7" t="s">
        <v>4</v>
      </c>
      <c r="AC143" s="7" t="s">
        <v>4</v>
      </c>
    </row>
    <row r="144" spans="1:29" s="4" customFormat="1" ht="15.75" x14ac:dyDescent="0.25">
      <c r="A144" s="47" t="s">
        <v>158</v>
      </c>
      <c r="B144" s="48" t="s">
        <v>666</v>
      </c>
      <c r="C144" s="38">
        <v>2005</v>
      </c>
      <c r="D144" s="61">
        <v>61386</v>
      </c>
      <c r="E144" s="61">
        <v>38648</v>
      </c>
      <c r="F144" s="40">
        <f t="shared" si="32"/>
        <v>0.62958980875118109</v>
      </c>
      <c r="G144" s="49" t="s">
        <v>4</v>
      </c>
      <c r="H144" s="50">
        <v>20555</v>
      </c>
      <c r="I144" s="51">
        <f t="shared" si="33"/>
        <v>9914</v>
      </c>
      <c r="J144" s="44" t="s">
        <v>7</v>
      </c>
      <c r="K144" s="64">
        <v>10641</v>
      </c>
      <c r="L144" s="45">
        <f t="shared" si="34"/>
        <v>0.27533119436969572</v>
      </c>
      <c r="M144" s="45">
        <f t="shared" si="35"/>
        <v>0.17334571400645099</v>
      </c>
      <c r="N144" s="44">
        <f t="shared" si="36"/>
        <v>5320.5</v>
      </c>
      <c r="O144" s="44" t="str">
        <f t="shared" si="37"/>
        <v/>
      </c>
      <c r="P144" s="44">
        <f t="shared" si="38"/>
        <v>3070</v>
      </c>
      <c r="Q144" s="44" t="str">
        <f t="shared" si="39"/>
        <v/>
      </c>
      <c r="R144" s="44">
        <f t="shared" si="40"/>
        <v>614</v>
      </c>
      <c r="S144" s="39" t="str">
        <f t="shared" si="41"/>
        <v/>
      </c>
      <c r="T144" s="45">
        <f t="shared" si="42"/>
        <v>0.17334571400645099</v>
      </c>
      <c r="U144" s="45">
        <f t="shared" si="43"/>
        <v>0.80293552275763203</v>
      </c>
      <c r="W144" s="21" t="str">
        <f t="shared" si="44"/>
        <v>Con</v>
      </c>
      <c r="X144" s="7" t="str">
        <f t="shared" si="45"/>
        <v>Con</v>
      </c>
      <c r="Y144" s="7" t="str">
        <f t="shared" si="46"/>
        <v>Con</v>
      </c>
      <c r="Z144" s="7" t="str">
        <f t="shared" si="47"/>
        <v>Lab</v>
      </c>
      <c r="AA144" s="7" t="s">
        <v>4</v>
      </c>
      <c r="AB144" s="7" t="s">
        <v>4</v>
      </c>
      <c r="AC144" s="7" t="s">
        <v>4</v>
      </c>
    </row>
    <row r="145" spans="1:29" s="4" customFormat="1" ht="15.75" x14ac:dyDescent="0.25">
      <c r="A145" s="52" t="s">
        <v>160</v>
      </c>
      <c r="B145" s="48" t="s">
        <v>666</v>
      </c>
      <c r="C145" s="38">
        <v>2005</v>
      </c>
      <c r="D145" s="61">
        <v>66222</v>
      </c>
      <c r="E145" s="61">
        <v>42381</v>
      </c>
      <c r="F145" s="40">
        <f t="shared" si="32"/>
        <v>0.6399836912204403</v>
      </c>
      <c r="G145" s="49" t="s">
        <v>4</v>
      </c>
      <c r="H145" s="50">
        <v>19744</v>
      </c>
      <c r="I145" s="51">
        <f t="shared" si="33"/>
        <v>13784</v>
      </c>
      <c r="J145" s="44" t="s">
        <v>7</v>
      </c>
      <c r="K145" s="64">
        <v>5960</v>
      </c>
      <c r="L145" s="45">
        <f t="shared" si="34"/>
        <v>0.14062905547297139</v>
      </c>
      <c r="M145" s="45">
        <f t="shared" si="35"/>
        <v>9.000030201443629E-2</v>
      </c>
      <c r="N145" s="44">
        <f t="shared" si="36"/>
        <v>2980</v>
      </c>
      <c r="O145" s="44" t="str">
        <f t="shared" si="37"/>
        <v/>
      </c>
      <c r="P145" s="44">
        <f t="shared" si="38"/>
        <v>3312</v>
      </c>
      <c r="Q145" s="44" t="str">
        <f t="shared" si="39"/>
        <v/>
      </c>
      <c r="R145" s="44">
        <f t="shared" si="40"/>
        <v>663</v>
      </c>
      <c r="S145" s="39" t="str">
        <f t="shared" si="41"/>
        <v/>
      </c>
      <c r="T145" s="45">
        <f t="shared" si="42"/>
        <v>9.000030201443629E-2</v>
      </c>
      <c r="U145" s="45">
        <f t="shared" si="43"/>
        <v>0.72998399323487662</v>
      </c>
      <c r="W145" s="21" t="str">
        <f t="shared" si="44"/>
        <v>Con</v>
      </c>
      <c r="X145" s="7" t="str">
        <f t="shared" si="45"/>
        <v>Con</v>
      </c>
      <c r="Y145" s="7" t="str">
        <f t="shared" si="46"/>
        <v>Lab</v>
      </c>
      <c r="Z145" s="7" t="str">
        <f t="shared" si="47"/>
        <v>Lab</v>
      </c>
      <c r="AA145" s="7" t="s">
        <v>4</v>
      </c>
      <c r="AB145" s="7" t="s">
        <v>4</v>
      </c>
      <c r="AC145" s="7" t="s">
        <v>4</v>
      </c>
    </row>
    <row r="146" spans="1:29" s="4" customFormat="1" ht="15.75" x14ac:dyDescent="0.25">
      <c r="A146" s="52" t="s">
        <v>161</v>
      </c>
      <c r="B146" s="48" t="s">
        <v>664</v>
      </c>
      <c r="C146" s="38">
        <v>2005</v>
      </c>
      <c r="D146" s="61">
        <v>78838</v>
      </c>
      <c r="E146" s="61">
        <v>49569</v>
      </c>
      <c r="F146" s="40">
        <f t="shared" si="32"/>
        <v>0.62874502143636313</v>
      </c>
      <c r="G146" s="49" t="s">
        <v>7</v>
      </c>
      <c r="H146" s="50">
        <v>25131</v>
      </c>
      <c r="I146" s="51">
        <f t="shared" si="33"/>
        <v>17506</v>
      </c>
      <c r="J146" s="44" t="s">
        <v>4</v>
      </c>
      <c r="K146" s="64">
        <v>7625</v>
      </c>
      <c r="L146" s="45">
        <f t="shared" si="34"/>
        <v>0.15382597994714439</v>
      </c>
      <c r="M146" s="45">
        <f t="shared" si="35"/>
        <v>9.6717319059336865E-2</v>
      </c>
      <c r="N146" s="44">
        <f t="shared" si="36"/>
        <v>3812.5</v>
      </c>
      <c r="O146" s="44">
        <f t="shared" si="37"/>
        <v>3812.5</v>
      </c>
      <c r="P146" s="44">
        <f t="shared" si="38"/>
        <v>3942</v>
      </c>
      <c r="Q146" s="44" t="str">
        <f t="shared" si="39"/>
        <v/>
      </c>
      <c r="R146" s="44">
        <f t="shared" si="40"/>
        <v>789</v>
      </c>
      <c r="S146" s="39" t="str">
        <f t="shared" si="41"/>
        <v/>
      </c>
      <c r="T146" s="45">
        <f t="shared" si="42"/>
        <v>9.6717319059336865E-2</v>
      </c>
      <c r="U146" s="45">
        <f t="shared" si="43"/>
        <v>0.72546234049570002</v>
      </c>
      <c r="W146" s="21" t="str">
        <f t="shared" si="44"/>
        <v>Lab</v>
      </c>
      <c r="X146" s="7" t="str">
        <f t="shared" si="45"/>
        <v>Lab</v>
      </c>
      <c r="Y146" s="7" t="str">
        <f t="shared" si="46"/>
        <v>Con</v>
      </c>
      <c r="Z146" s="7" t="str">
        <f t="shared" si="47"/>
        <v>Con</v>
      </c>
      <c r="AA146" s="7" t="s">
        <v>7</v>
      </c>
      <c r="AB146" s="7" t="s">
        <v>7</v>
      </c>
      <c r="AC146" s="7" t="s">
        <v>7</v>
      </c>
    </row>
    <row r="147" spans="1:29" s="4" customFormat="1" ht="15.75" x14ac:dyDescent="0.25">
      <c r="A147" s="47" t="s">
        <v>162</v>
      </c>
      <c r="B147" s="48" t="s">
        <v>669</v>
      </c>
      <c r="C147" s="38">
        <v>2005</v>
      </c>
      <c r="D147" s="61">
        <v>74583</v>
      </c>
      <c r="E147" s="61">
        <v>51565</v>
      </c>
      <c r="F147" s="40">
        <f t="shared" si="32"/>
        <v>0.69137739163080059</v>
      </c>
      <c r="G147" s="49" t="s">
        <v>4</v>
      </c>
      <c r="H147" s="50">
        <v>28208</v>
      </c>
      <c r="I147" s="51">
        <f t="shared" si="33"/>
        <v>12649</v>
      </c>
      <c r="J147" s="44" t="s">
        <v>8</v>
      </c>
      <c r="K147" s="64">
        <v>15559</v>
      </c>
      <c r="L147" s="45">
        <f t="shared" si="34"/>
        <v>0.30173567342189472</v>
      </c>
      <c r="M147" s="45">
        <f t="shared" si="35"/>
        <v>0.20861322285239264</v>
      </c>
      <c r="N147" s="44">
        <f t="shared" si="36"/>
        <v>7779.5</v>
      </c>
      <c r="O147" s="44" t="str">
        <f t="shared" si="37"/>
        <v/>
      </c>
      <c r="P147" s="44">
        <f t="shared" si="38"/>
        <v>3730</v>
      </c>
      <c r="Q147" s="44" t="str">
        <f t="shared" si="39"/>
        <v/>
      </c>
      <c r="R147" s="44">
        <f t="shared" si="40"/>
        <v>746</v>
      </c>
      <c r="S147" s="39" t="str">
        <f t="shared" si="41"/>
        <v/>
      </c>
      <c r="T147" s="45">
        <f t="shared" si="42"/>
        <v>0.20861322285239264</v>
      </c>
      <c r="U147" s="45">
        <f t="shared" si="43"/>
        <v>0.89999061448319329</v>
      </c>
      <c r="W147" s="21" t="str">
        <f t="shared" si="44"/>
        <v>Con</v>
      </c>
      <c r="X147" s="7" t="str">
        <f t="shared" si="45"/>
        <v>Con</v>
      </c>
      <c r="Y147" s="7" t="str">
        <f t="shared" si="46"/>
        <v>Con</v>
      </c>
      <c r="Z147" s="7" t="str">
        <f t="shared" si="47"/>
        <v>Con</v>
      </c>
      <c r="AA147" s="7" t="s">
        <v>4</v>
      </c>
      <c r="AB147" s="7" t="s">
        <v>4</v>
      </c>
      <c r="AC147" s="7" t="s">
        <v>4</v>
      </c>
    </row>
    <row r="148" spans="1:29" s="4" customFormat="1" ht="15.75" x14ac:dyDescent="0.25">
      <c r="A148" s="52" t="s">
        <v>163</v>
      </c>
      <c r="B148" s="48" t="s">
        <v>666</v>
      </c>
      <c r="C148" s="38">
        <v>2005</v>
      </c>
      <c r="D148" s="61">
        <v>71935</v>
      </c>
      <c r="E148" s="61">
        <v>36487</v>
      </c>
      <c r="F148" s="40">
        <f t="shared" si="32"/>
        <v>0.50722179745603668</v>
      </c>
      <c r="G148" s="49" t="s">
        <v>4</v>
      </c>
      <c r="H148" s="50">
        <v>17260</v>
      </c>
      <c r="I148" s="51">
        <f t="shared" si="33"/>
        <v>9165</v>
      </c>
      <c r="J148" s="44" t="s">
        <v>7</v>
      </c>
      <c r="K148" s="64">
        <v>8095</v>
      </c>
      <c r="L148" s="45">
        <f t="shared" si="34"/>
        <v>0.22185984049113383</v>
      </c>
      <c r="M148" s="45">
        <f t="shared" si="35"/>
        <v>0.11253214707722249</v>
      </c>
      <c r="N148" s="44">
        <f t="shared" si="36"/>
        <v>4047.5</v>
      </c>
      <c r="O148" s="44" t="str">
        <f t="shared" si="37"/>
        <v/>
      </c>
      <c r="P148" s="44">
        <f t="shared" si="38"/>
        <v>3597</v>
      </c>
      <c r="Q148" s="44" t="str">
        <f t="shared" si="39"/>
        <v/>
      </c>
      <c r="R148" s="44">
        <f t="shared" si="40"/>
        <v>720</v>
      </c>
      <c r="S148" s="39" t="str">
        <f t="shared" si="41"/>
        <v/>
      </c>
      <c r="T148" s="45">
        <f t="shared" si="42"/>
        <v>0.11253214707722249</v>
      </c>
      <c r="U148" s="45">
        <f t="shared" si="43"/>
        <v>0.61975394453325916</v>
      </c>
      <c r="W148" s="21" t="str">
        <f t="shared" si="44"/>
        <v>Con</v>
      </c>
      <c r="X148" s="7" t="str">
        <f t="shared" si="45"/>
        <v>Con</v>
      </c>
      <c r="Y148" s="7" t="str">
        <f t="shared" si="46"/>
        <v>Lab</v>
      </c>
      <c r="Z148" s="7" t="str">
        <f t="shared" si="47"/>
        <v>Lab</v>
      </c>
      <c r="AA148" s="7" t="s">
        <v>4</v>
      </c>
      <c r="AB148" s="7" t="s">
        <v>4</v>
      </c>
      <c r="AC148" s="10" t="s">
        <v>4</v>
      </c>
    </row>
    <row r="149" spans="1:29" s="4" customFormat="1" ht="15.75" x14ac:dyDescent="0.25">
      <c r="A149" s="47" t="s">
        <v>777</v>
      </c>
      <c r="B149" s="48" t="s">
        <v>664</v>
      </c>
      <c r="C149" s="38">
        <v>2005</v>
      </c>
      <c r="D149" s="61">
        <v>68954</v>
      </c>
      <c r="E149" s="61">
        <v>44903</v>
      </c>
      <c r="F149" s="40">
        <f t="shared" si="32"/>
        <v>0.65120225077587957</v>
      </c>
      <c r="G149" s="49" t="s">
        <v>7</v>
      </c>
      <c r="H149" s="50">
        <v>17458</v>
      </c>
      <c r="I149" s="51">
        <f t="shared" si="33"/>
        <v>16543</v>
      </c>
      <c r="J149" s="44" t="s">
        <v>4</v>
      </c>
      <c r="K149" s="64">
        <v>915</v>
      </c>
      <c r="L149" s="45">
        <f t="shared" si="34"/>
        <v>2.0377257644255395E-2</v>
      </c>
      <c r="M149" s="45">
        <f t="shared" si="35"/>
        <v>1.3269716042579111E-2</v>
      </c>
      <c r="N149" s="44">
        <f t="shared" si="36"/>
        <v>457.5</v>
      </c>
      <c r="O149" s="44">
        <f t="shared" si="37"/>
        <v>457.5</v>
      </c>
      <c r="P149" s="44">
        <f t="shared" si="38"/>
        <v>3448</v>
      </c>
      <c r="Q149" s="44" t="str">
        <f t="shared" si="39"/>
        <v>YES</v>
      </c>
      <c r="R149" s="44">
        <f t="shared" si="40"/>
        <v>690</v>
      </c>
      <c r="S149" s="39" t="str">
        <f t="shared" si="41"/>
        <v/>
      </c>
      <c r="T149" s="45">
        <f t="shared" si="42"/>
        <v>1.3269716042579111E-2</v>
      </c>
      <c r="U149" s="45">
        <f t="shared" si="43"/>
        <v>0.66447196681845866</v>
      </c>
      <c r="W149" s="21" t="str">
        <f t="shared" si="44"/>
        <v>Con</v>
      </c>
      <c r="X149" s="7" t="str">
        <f t="shared" si="45"/>
        <v>Lab</v>
      </c>
      <c r="Y149" s="7" t="str">
        <f t="shared" si="46"/>
        <v>Con</v>
      </c>
      <c r="Z149" s="7" t="str">
        <f t="shared" si="47"/>
        <v>Con</v>
      </c>
      <c r="AA149" s="7" t="s">
        <v>4</v>
      </c>
      <c r="AB149" s="10" t="s">
        <v>4</v>
      </c>
      <c r="AC149" s="10" t="s">
        <v>4</v>
      </c>
    </row>
    <row r="150" spans="1:29" s="4" customFormat="1" ht="15.75" x14ac:dyDescent="0.25">
      <c r="A150" s="47" t="s">
        <v>771</v>
      </c>
      <c r="B150" s="48" t="s">
        <v>670</v>
      </c>
      <c r="C150" s="38">
        <v>2005</v>
      </c>
      <c r="D150" s="61">
        <v>69879</v>
      </c>
      <c r="E150" s="61">
        <v>44364</v>
      </c>
      <c r="F150" s="40">
        <f t="shared" si="32"/>
        <v>0.63486884471729699</v>
      </c>
      <c r="G150" s="49" t="s">
        <v>7</v>
      </c>
      <c r="H150" s="50">
        <v>20928</v>
      </c>
      <c r="I150" s="51">
        <f t="shared" si="33"/>
        <v>17654</v>
      </c>
      <c r="J150" s="44" t="s">
        <v>8</v>
      </c>
      <c r="K150" s="64">
        <v>3274</v>
      </c>
      <c r="L150" s="45">
        <f t="shared" si="34"/>
        <v>7.3798575421512941E-2</v>
      </c>
      <c r="M150" s="45">
        <f t="shared" si="35"/>
        <v>4.6852416319638233E-2</v>
      </c>
      <c r="N150" s="44">
        <f t="shared" si="36"/>
        <v>1637</v>
      </c>
      <c r="O150" s="44">
        <f t="shared" si="37"/>
        <v>1637</v>
      </c>
      <c r="P150" s="44">
        <f t="shared" si="38"/>
        <v>3494</v>
      </c>
      <c r="Q150" s="44" t="str">
        <f t="shared" si="39"/>
        <v>YES</v>
      </c>
      <c r="R150" s="44">
        <f t="shared" si="40"/>
        <v>699</v>
      </c>
      <c r="S150" s="39" t="str">
        <f t="shared" si="41"/>
        <v/>
      </c>
      <c r="T150" s="45">
        <f t="shared" si="42"/>
        <v>4.6852416319638233E-2</v>
      </c>
      <c r="U150" s="45">
        <f t="shared" si="43"/>
        <v>0.6817212610369352</v>
      </c>
      <c r="W150" s="21" t="str">
        <f t="shared" si="44"/>
        <v>LD</v>
      </c>
      <c r="X150" s="7" t="str">
        <f t="shared" si="45"/>
        <v>Lab</v>
      </c>
      <c r="Y150" s="7" t="str">
        <f t="shared" si="46"/>
        <v>LD</v>
      </c>
      <c r="Z150" s="7" t="str">
        <f t="shared" si="47"/>
        <v>LD</v>
      </c>
      <c r="AA150" s="7" t="s">
        <v>8</v>
      </c>
      <c r="AB150" s="10" t="s">
        <v>8</v>
      </c>
      <c r="AC150" s="10" t="s">
        <v>8</v>
      </c>
    </row>
    <row r="151" spans="1:29" s="4" customFormat="1" ht="31.5" x14ac:dyDescent="0.25">
      <c r="A151" s="47" t="s">
        <v>165</v>
      </c>
      <c r="B151" s="48" t="s">
        <v>681</v>
      </c>
      <c r="C151" s="38">
        <v>2005</v>
      </c>
      <c r="D151" s="61">
        <v>70746</v>
      </c>
      <c r="E151" s="61">
        <v>43589</v>
      </c>
      <c r="F151" s="40">
        <f t="shared" si="32"/>
        <v>0.61613377434766625</v>
      </c>
      <c r="G151" s="49" t="s">
        <v>7</v>
      </c>
      <c r="H151" s="50">
        <v>18889</v>
      </c>
      <c r="I151" s="51">
        <f t="shared" si="33"/>
        <v>16247</v>
      </c>
      <c r="J151" s="44" t="s">
        <v>4</v>
      </c>
      <c r="K151" s="64">
        <v>2642</v>
      </c>
      <c r="L151" s="45">
        <f t="shared" si="34"/>
        <v>6.061162219826103E-2</v>
      </c>
      <c r="M151" s="45">
        <f t="shared" si="35"/>
        <v>3.7344867554349362E-2</v>
      </c>
      <c r="N151" s="44">
        <f t="shared" si="36"/>
        <v>1321</v>
      </c>
      <c r="O151" s="44">
        <f t="shared" si="37"/>
        <v>1321</v>
      </c>
      <c r="P151" s="44">
        <f t="shared" si="38"/>
        <v>3538</v>
      </c>
      <c r="Q151" s="44" t="str">
        <f t="shared" si="39"/>
        <v>YES</v>
      </c>
      <c r="R151" s="44">
        <f t="shared" si="40"/>
        <v>708</v>
      </c>
      <c r="S151" s="39" t="str">
        <f t="shared" si="41"/>
        <v/>
      </c>
      <c r="T151" s="45">
        <f t="shared" si="42"/>
        <v>3.7344867554349362E-2</v>
      </c>
      <c r="U151" s="45">
        <f t="shared" si="43"/>
        <v>0.65347864190201566</v>
      </c>
      <c r="W151" s="21" t="str">
        <f t="shared" si="44"/>
        <v>Con</v>
      </c>
      <c r="X151" s="7" t="str">
        <f t="shared" si="45"/>
        <v>Lab</v>
      </c>
      <c r="Y151" s="7" t="str">
        <f t="shared" si="46"/>
        <v>Con</v>
      </c>
      <c r="Z151" s="7" t="str">
        <f t="shared" si="47"/>
        <v>Con</v>
      </c>
      <c r="AA151" s="7" t="s">
        <v>4</v>
      </c>
      <c r="AB151" s="10" t="s">
        <v>4</v>
      </c>
      <c r="AC151" s="10" t="s">
        <v>4</v>
      </c>
    </row>
    <row r="152" spans="1:29" s="4" customFormat="1" ht="15.75" x14ac:dyDescent="0.25">
      <c r="A152" s="47" t="s">
        <v>166</v>
      </c>
      <c r="B152" s="48" t="s">
        <v>672</v>
      </c>
      <c r="C152" s="38">
        <v>2005</v>
      </c>
      <c r="D152" s="61">
        <v>52353</v>
      </c>
      <c r="E152" s="61">
        <v>32931</v>
      </c>
      <c r="F152" s="40">
        <f t="shared" si="32"/>
        <v>0.62901839436135465</v>
      </c>
      <c r="G152" s="49" t="s">
        <v>7</v>
      </c>
      <c r="H152" s="50">
        <v>14808</v>
      </c>
      <c r="I152" s="51">
        <f t="shared" si="33"/>
        <v>8460</v>
      </c>
      <c r="J152" s="44" t="s">
        <v>4</v>
      </c>
      <c r="K152" s="64">
        <v>6348</v>
      </c>
      <c r="L152" s="45">
        <f t="shared" si="34"/>
        <v>0.19276669399653823</v>
      </c>
      <c r="M152" s="45">
        <f t="shared" si="35"/>
        <v>0.12125379634404905</v>
      </c>
      <c r="N152" s="44">
        <f t="shared" si="36"/>
        <v>3174</v>
      </c>
      <c r="O152" s="44">
        <f t="shared" si="37"/>
        <v>3174</v>
      </c>
      <c r="P152" s="44">
        <f t="shared" si="38"/>
        <v>2618</v>
      </c>
      <c r="Q152" s="44" t="str">
        <f t="shared" si="39"/>
        <v/>
      </c>
      <c r="R152" s="44">
        <f t="shared" si="40"/>
        <v>524</v>
      </c>
      <c r="S152" s="39" t="str">
        <f t="shared" si="41"/>
        <v/>
      </c>
      <c r="T152" s="45">
        <f t="shared" si="42"/>
        <v>0.12125379634404905</v>
      </c>
      <c r="U152" s="45">
        <f t="shared" si="43"/>
        <v>0.75027219070540374</v>
      </c>
      <c r="W152" s="21" t="str">
        <f t="shared" si="44"/>
        <v>Lab</v>
      </c>
      <c r="X152" s="7" t="str">
        <f t="shared" si="45"/>
        <v>Lab</v>
      </c>
      <c r="Y152" s="7" t="str">
        <f t="shared" si="46"/>
        <v>Lab</v>
      </c>
      <c r="Z152" s="7" t="str">
        <f t="shared" si="47"/>
        <v>Con</v>
      </c>
      <c r="AA152" s="7" t="s">
        <v>7</v>
      </c>
      <c r="AB152" s="7" t="s">
        <v>7</v>
      </c>
      <c r="AC152" s="7" t="s">
        <v>7</v>
      </c>
    </row>
    <row r="153" spans="1:29" s="4" customFormat="1" ht="15.75" x14ac:dyDescent="0.25">
      <c r="A153" s="47" t="s">
        <v>167</v>
      </c>
      <c r="B153" s="48" t="s">
        <v>672</v>
      </c>
      <c r="C153" s="38">
        <v>2005</v>
      </c>
      <c r="D153" s="61">
        <v>55642</v>
      </c>
      <c r="E153" s="61">
        <v>35614</v>
      </c>
      <c r="F153" s="40">
        <f t="shared" si="32"/>
        <v>0.64005607275079979</v>
      </c>
      <c r="G153" s="49" t="s">
        <v>4</v>
      </c>
      <c r="H153" s="50">
        <v>12909</v>
      </c>
      <c r="I153" s="51">
        <f t="shared" si="33"/>
        <v>12776</v>
      </c>
      <c r="J153" s="44" t="s">
        <v>7</v>
      </c>
      <c r="K153" s="64">
        <v>133</v>
      </c>
      <c r="L153" s="45">
        <f t="shared" si="34"/>
        <v>3.734486437917673E-3</v>
      </c>
      <c r="M153" s="45">
        <f t="shared" si="35"/>
        <v>2.3902807231947092E-3</v>
      </c>
      <c r="N153" s="44">
        <f t="shared" si="36"/>
        <v>66.5</v>
      </c>
      <c r="O153" s="44" t="str">
        <f t="shared" si="37"/>
        <v/>
      </c>
      <c r="P153" s="44">
        <f t="shared" si="38"/>
        <v>2783</v>
      </c>
      <c r="Q153" s="44" t="str">
        <f t="shared" si="39"/>
        <v>YES</v>
      </c>
      <c r="R153" s="44">
        <f t="shared" si="40"/>
        <v>557</v>
      </c>
      <c r="S153" s="39" t="str">
        <f t="shared" si="41"/>
        <v>YES</v>
      </c>
      <c r="T153" s="45">
        <f t="shared" si="42"/>
        <v>2.3902807231947092E-3</v>
      </c>
      <c r="U153" s="45">
        <f t="shared" si="43"/>
        <v>0.64244635347399448</v>
      </c>
      <c r="W153" s="21" t="str">
        <f t="shared" si="44"/>
        <v>Lab</v>
      </c>
      <c r="X153" s="7" t="str">
        <f t="shared" si="45"/>
        <v>Lab</v>
      </c>
      <c r="Y153" s="7" t="str">
        <f t="shared" si="46"/>
        <v>Lab</v>
      </c>
      <c r="Z153" s="7" t="str">
        <f t="shared" si="47"/>
        <v>Lab</v>
      </c>
      <c r="AA153" s="7" t="s">
        <v>7</v>
      </c>
      <c r="AB153" s="7" t="s">
        <v>4</v>
      </c>
      <c r="AC153" s="7" t="s">
        <v>4</v>
      </c>
    </row>
    <row r="154" spans="1:29" s="4" customFormat="1" ht="15.75" x14ac:dyDescent="0.25">
      <c r="A154" s="47" t="s">
        <v>726</v>
      </c>
      <c r="B154" s="48" t="s">
        <v>661</v>
      </c>
      <c r="C154" s="38">
        <v>2005</v>
      </c>
      <c r="D154" s="61">
        <v>66753</v>
      </c>
      <c r="E154" s="61">
        <v>38344</v>
      </c>
      <c r="F154" s="40">
        <f t="shared" si="32"/>
        <v>0.57441613111021228</v>
      </c>
      <c r="G154" s="49" t="s">
        <v>7</v>
      </c>
      <c r="H154" s="50">
        <v>24725</v>
      </c>
      <c r="I154" s="51">
        <f t="shared" si="33"/>
        <v>5206</v>
      </c>
      <c r="J154" s="44" t="s">
        <v>12</v>
      </c>
      <c r="K154" s="64">
        <v>19519</v>
      </c>
      <c r="L154" s="45">
        <f t="shared" si="34"/>
        <v>0.50904965574796579</v>
      </c>
      <c r="M154" s="45">
        <f t="shared" si="35"/>
        <v>0.29240633379773195</v>
      </c>
      <c r="N154" s="44">
        <f t="shared" si="36"/>
        <v>9759.5</v>
      </c>
      <c r="O154" s="44">
        <f t="shared" si="37"/>
        <v>9759.5</v>
      </c>
      <c r="P154" s="44">
        <f t="shared" si="38"/>
        <v>3338</v>
      </c>
      <c r="Q154" s="44" t="str">
        <f t="shared" si="39"/>
        <v/>
      </c>
      <c r="R154" s="44">
        <f t="shared" si="40"/>
        <v>668</v>
      </c>
      <c r="S154" s="39" t="str">
        <f t="shared" si="41"/>
        <v/>
      </c>
      <c r="T154" s="45">
        <f t="shared" si="42"/>
        <v>0.29240633379773195</v>
      </c>
      <c r="U154" s="45">
        <f t="shared" si="43"/>
        <v>0.86682246490794423</v>
      </c>
      <c r="W154" s="21" t="str">
        <f t="shared" si="44"/>
        <v>Lab</v>
      </c>
      <c r="X154" s="7" t="str">
        <f t="shared" si="45"/>
        <v>Lab</v>
      </c>
      <c r="Y154" s="7" t="str">
        <f t="shared" si="46"/>
        <v>Lab</v>
      </c>
      <c r="Z154" s="7" t="str">
        <f t="shared" si="47"/>
        <v>Lab</v>
      </c>
      <c r="AA154" s="7" t="s">
        <v>7</v>
      </c>
      <c r="AB154" s="7" t="s">
        <v>7</v>
      </c>
      <c r="AC154" s="7" t="s">
        <v>7</v>
      </c>
    </row>
    <row r="155" spans="1:29" s="4" customFormat="1" ht="15.75" x14ac:dyDescent="0.25">
      <c r="A155" s="47" t="s">
        <v>169</v>
      </c>
      <c r="B155" s="48" t="s">
        <v>668</v>
      </c>
      <c r="C155" s="38">
        <v>2005</v>
      </c>
      <c r="D155" s="61">
        <v>77365</v>
      </c>
      <c r="E155" s="61">
        <v>44899</v>
      </c>
      <c r="F155" s="40">
        <f t="shared" si="32"/>
        <v>0.58035287274607383</v>
      </c>
      <c r="G155" s="49" t="s">
        <v>8</v>
      </c>
      <c r="H155" s="50">
        <v>21145</v>
      </c>
      <c r="I155" s="51">
        <f t="shared" si="33"/>
        <v>14868</v>
      </c>
      <c r="J155" s="44" t="s">
        <v>4</v>
      </c>
      <c r="K155" s="64">
        <v>6277</v>
      </c>
      <c r="L155" s="45">
        <f t="shared" si="34"/>
        <v>0.13980266821087328</v>
      </c>
      <c r="M155" s="45">
        <f t="shared" si="35"/>
        <v>8.1134880113746533E-2</v>
      </c>
      <c r="N155" s="44">
        <f t="shared" si="36"/>
        <v>3138.5</v>
      </c>
      <c r="O155" s="44" t="str">
        <f t="shared" si="37"/>
        <v/>
      </c>
      <c r="P155" s="44">
        <f t="shared" si="38"/>
        <v>3869</v>
      </c>
      <c r="Q155" s="44" t="str">
        <f t="shared" si="39"/>
        <v/>
      </c>
      <c r="R155" s="44">
        <f t="shared" si="40"/>
        <v>774</v>
      </c>
      <c r="S155" s="39" t="str">
        <f t="shared" si="41"/>
        <v/>
      </c>
      <c r="T155" s="45">
        <f t="shared" si="42"/>
        <v>8.1134880113746533E-2</v>
      </c>
      <c r="U155" s="45">
        <f t="shared" si="43"/>
        <v>0.66148775285982042</v>
      </c>
      <c r="W155" s="21" t="str">
        <f t="shared" si="44"/>
        <v>LD</v>
      </c>
      <c r="X155" s="7" t="str">
        <f t="shared" si="45"/>
        <v>LD</v>
      </c>
      <c r="Y155" s="7" t="str">
        <f t="shared" si="46"/>
        <v>Con</v>
      </c>
      <c r="Z155" s="7" t="str">
        <f t="shared" si="47"/>
        <v>Con</v>
      </c>
      <c r="AA155" s="7" t="s">
        <v>8</v>
      </c>
      <c r="AB155" s="6" t="s">
        <v>8</v>
      </c>
      <c r="AC155" s="6" t="s">
        <v>8</v>
      </c>
    </row>
    <row r="156" spans="1:29" s="4" customFormat="1" ht="31.5" x14ac:dyDescent="0.25">
      <c r="A156" s="47" t="s">
        <v>170</v>
      </c>
      <c r="B156" s="48" t="s">
        <v>681</v>
      </c>
      <c r="C156" s="38">
        <v>2005</v>
      </c>
      <c r="D156" s="61">
        <v>74122</v>
      </c>
      <c r="E156" s="61">
        <v>48920</v>
      </c>
      <c r="F156" s="40">
        <f t="shared" si="32"/>
        <v>0.65999298453900324</v>
      </c>
      <c r="G156" s="49" t="s">
        <v>7</v>
      </c>
      <c r="H156" s="50">
        <v>17536</v>
      </c>
      <c r="I156" s="51">
        <f t="shared" si="33"/>
        <v>16035</v>
      </c>
      <c r="J156" s="44" t="s">
        <v>4</v>
      </c>
      <c r="K156" s="64">
        <v>1501</v>
      </c>
      <c r="L156" s="45">
        <f t="shared" si="34"/>
        <v>3.0682747342600163E-2</v>
      </c>
      <c r="M156" s="45">
        <f t="shared" si="35"/>
        <v>2.0250397992498854E-2</v>
      </c>
      <c r="N156" s="44">
        <f t="shared" si="36"/>
        <v>750.5</v>
      </c>
      <c r="O156" s="44">
        <f t="shared" si="37"/>
        <v>750.5</v>
      </c>
      <c r="P156" s="44">
        <f t="shared" si="38"/>
        <v>3707</v>
      </c>
      <c r="Q156" s="44" t="str">
        <f t="shared" si="39"/>
        <v>YES</v>
      </c>
      <c r="R156" s="44">
        <f t="shared" si="40"/>
        <v>742</v>
      </c>
      <c r="S156" s="39" t="str">
        <f t="shared" si="41"/>
        <v/>
      </c>
      <c r="T156" s="45">
        <f t="shared" si="42"/>
        <v>2.0250397992498854E-2</v>
      </c>
      <c r="U156" s="45">
        <f t="shared" si="43"/>
        <v>0.68024338253150207</v>
      </c>
      <c r="W156" s="21" t="str">
        <f t="shared" si="44"/>
        <v>Con</v>
      </c>
      <c r="X156" s="7" t="str">
        <f t="shared" si="45"/>
        <v>Lab</v>
      </c>
      <c r="Y156" s="7" t="str">
        <f t="shared" si="46"/>
        <v>Con</v>
      </c>
      <c r="Z156" s="7" t="str">
        <f t="shared" si="47"/>
        <v>Con</v>
      </c>
      <c r="AA156" s="7" t="s">
        <v>4</v>
      </c>
      <c r="AB156" s="10" t="s">
        <v>4</v>
      </c>
      <c r="AC156" s="10" t="s">
        <v>4</v>
      </c>
    </row>
    <row r="157" spans="1:29" s="4" customFormat="1" ht="15.75" x14ac:dyDescent="0.25">
      <c r="A157" s="52" t="s">
        <v>171</v>
      </c>
      <c r="B157" s="48" t="s">
        <v>664</v>
      </c>
      <c r="C157" s="38">
        <v>2005</v>
      </c>
      <c r="D157" s="61">
        <v>72771</v>
      </c>
      <c r="E157" s="61">
        <v>46682</v>
      </c>
      <c r="F157" s="40">
        <f t="shared" si="32"/>
        <v>0.64149180305341413</v>
      </c>
      <c r="G157" s="49" t="s">
        <v>4</v>
      </c>
      <c r="H157" s="50">
        <v>21189</v>
      </c>
      <c r="I157" s="51">
        <f t="shared" si="33"/>
        <v>12943</v>
      </c>
      <c r="J157" s="44" t="s">
        <v>7</v>
      </c>
      <c r="K157" s="64">
        <v>8246</v>
      </c>
      <c r="L157" s="45">
        <f t="shared" si="34"/>
        <v>0.1766419604986933</v>
      </c>
      <c r="M157" s="45">
        <f t="shared" si="35"/>
        <v>0.11331436973519671</v>
      </c>
      <c r="N157" s="44">
        <f t="shared" si="36"/>
        <v>4123</v>
      </c>
      <c r="O157" s="44" t="str">
        <f t="shared" si="37"/>
        <v/>
      </c>
      <c r="P157" s="44">
        <f t="shared" si="38"/>
        <v>3639</v>
      </c>
      <c r="Q157" s="44" t="str">
        <f t="shared" si="39"/>
        <v/>
      </c>
      <c r="R157" s="44">
        <f t="shared" si="40"/>
        <v>728</v>
      </c>
      <c r="S157" s="39" t="str">
        <f t="shared" si="41"/>
        <v/>
      </c>
      <c r="T157" s="45">
        <f t="shared" si="42"/>
        <v>0.11331436973519671</v>
      </c>
      <c r="U157" s="45">
        <f t="shared" si="43"/>
        <v>0.75480617278861084</v>
      </c>
      <c r="W157" s="21" t="str">
        <f t="shared" si="44"/>
        <v>Con</v>
      </c>
      <c r="X157" s="7" t="str">
        <f t="shared" si="45"/>
        <v>Con</v>
      </c>
      <c r="Y157" s="7" t="str">
        <f t="shared" si="46"/>
        <v>Con</v>
      </c>
      <c r="Z157" s="7" t="str">
        <f t="shared" si="47"/>
        <v>Lab</v>
      </c>
      <c r="AA157" s="7" t="s">
        <v>4</v>
      </c>
      <c r="AB157" s="7" t="s">
        <v>4</v>
      </c>
      <c r="AC157" s="7" t="s">
        <v>4</v>
      </c>
    </row>
    <row r="158" spans="1:29" s="4" customFormat="1" ht="15.75" x14ac:dyDescent="0.25">
      <c r="A158" s="47" t="s">
        <v>773</v>
      </c>
      <c r="B158" s="48" t="s">
        <v>672</v>
      </c>
      <c r="C158" s="38">
        <v>2005</v>
      </c>
      <c r="D158" s="61">
        <v>53987</v>
      </c>
      <c r="E158" s="61">
        <v>33657</v>
      </c>
      <c r="F158" s="40">
        <f t="shared" si="32"/>
        <v>0.6234278622631374</v>
      </c>
      <c r="G158" s="49" t="s">
        <v>7</v>
      </c>
      <c r="H158" s="50">
        <v>12479</v>
      </c>
      <c r="I158" s="51">
        <f t="shared" si="33"/>
        <v>9398</v>
      </c>
      <c r="J158" s="44" t="s">
        <v>4</v>
      </c>
      <c r="K158" s="64">
        <v>3081</v>
      </c>
      <c r="L158" s="45">
        <f t="shared" si="34"/>
        <v>9.154113557358054E-2</v>
      </c>
      <c r="M158" s="45">
        <f t="shared" si="35"/>
        <v>5.7069294459777355E-2</v>
      </c>
      <c r="N158" s="44">
        <f t="shared" si="36"/>
        <v>1540.5</v>
      </c>
      <c r="O158" s="44">
        <f t="shared" si="37"/>
        <v>1540.5</v>
      </c>
      <c r="P158" s="44">
        <f t="shared" si="38"/>
        <v>2700</v>
      </c>
      <c r="Q158" s="44" t="str">
        <f t="shared" si="39"/>
        <v/>
      </c>
      <c r="R158" s="44">
        <f t="shared" si="40"/>
        <v>540</v>
      </c>
      <c r="S158" s="39" t="str">
        <f t="shared" si="41"/>
        <v/>
      </c>
      <c r="T158" s="45">
        <f t="shared" si="42"/>
        <v>5.7069294459777355E-2</v>
      </c>
      <c r="U158" s="45">
        <f t="shared" si="43"/>
        <v>0.68049715672291478</v>
      </c>
      <c r="W158" s="21" t="str">
        <f t="shared" si="44"/>
        <v>Lab</v>
      </c>
      <c r="X158" s="7" t="str">
        <f t="shared" si="45"/>
        <v>Lab</v>
      </c>
      <c r="Y158" s="7" t="str">
        <f t="shared" si="46"/>
        <v>Con</v>
      </c>
      <c r="Z158" s="7" t="str">
        <f t="shared" si="47"/>
        <v>Con</v>
      </c>
      <c r="AA158" s="7" t="s">
        <v>4</v>
      </c>
      <c r="AB158" s="10" t="s">
        <v>4</v>
      </c>
      <c r="AC158" s="10" t="s">
        <v>4</v>
      </c>
    </row>
    <row r="159" spans="1:29" s="4" customFormat="1" ht="15.75" x14ac:dyDescent="0.25">
      <c r="A159" s="52" t="s">
        <v>172</v>
      </c>
      <c r="B159" s="48" t="s">
        <v>664</v>
      </c>
      <c r="C159" s="38">
        <v>2005</v>
      </c>
      <c r="D159" s="61">
        <v>54189</v>
      </c>
      <c r="E159" s="61">
        <v>33757</v>
      </c>
      <c r="F159" s="40">
        <f t="shared" si="32"/>
        <v>0.62294930705493734</v>
      </c>
      <c r="G159" s="49" t="s">
        <v>7</v>
      </c>
      <c r="H159" s="50">
        <v>17033</v>
      </c>
      <c r="I159" s="51">
        <f t="shared" si="33"/>
        <v>10713</v>
      </c>
      <c r="J159" s="44" t="s">
        <v>4</v>
      </c>
      <c r="K159" s="64">
        <v>6320</v>
      </c>
      <c r="L159" s="45">
        <f t="shared" si="34"/>
        <v>0.18722042835560032</v>
      </c>
      <c r="M159" s="45">
        <f t="shared" si="35"/>
        <v>0.11662883611064977</v>
      </c>
      <c r="N159" s="44">
        <f t="shared" si="36"/>
        <v>3160</v>
      </c>
      <c r="O159" s="44">
        <f t="shared" si="37"/>
        <v>3160</v>
      </c>
      <c r="P159" s="44">
        <f t="shared" si="38"/>
        <v>2710</v>
      </c>
      <c r="Q159" s="44" t="str">
        <f t="shared" si="39"/>
        <v/>
      </c>
      <c r="R159" s="44">
        <f t="shared" si="40"/>
        <v>542</v>
      </c>
      <c r="S159" s="39" t="str">
        <f t="shared" si="41"/>
        <v/>
      </c>
      <c r="T159" s="45">
        <f t="shared" si="42"/>
        <v>0.11662883611064977</v>
      </c>
      <c r="U159" s="45">
        <f t="shared" si="43"/>
        <v>0.73957814316558712</v>
      </c>
      <c r="W159" s="21" t="str">
        <f t="shared" si="44"/>
        <v>Lab</v>
      </c>
      <c r="X159" s="7" t="str">
        <f t="shared" si="45"/>
        <v>Lab</v>
      </c>
      <c r="Y159" s="7" t="str">
        <f t="shared" si="46"/>
        <v>Con</v>
      </c>
      <c r="Z159" s="7" t="str">
        <f t="shared" si="47"/>
        <v>Con</v>
      </c>
      <c r="AA159" s="7" t="s">
        <v>7</v>
      </c>
      <c r="AB159" s="7" t="s">
        <v>7</v>
      </c>
      <c r="AC159" s="7" t="s">
        <v>7</v>
      </c>
    </row>
    <row r="160" spans="1:29" s="4" customFormat="1" ht="15.75" x14ac:dyDescent="0.25">
      <c r="A160" s="47" t="s">
        <v>173</v>
      </c>
      <c r="B160" s="48" t="s">
        <v>665</v>
      </c>
      <c r="C160" s="38">
        <v>2005</v>
      </c>
      <c r="D160" s="61">
        <v>74014</v>
      </c>
      <c r="E160" s="61">
        <v>48527</v>
      </c>
      <c r="F160" s="40">
        <f t="shared" si="32"/>
        <v>0.65564622909179349</v>
      </c>
      <c r="G160" s="49" t="s">
        <v>7</v>
      </c>
      <c r="H160" s="50">
        <v>20913</v>
      </c>
      <c r="I160" s="51">
        <f t="shared" si="33"/>
        <v>19396</v>
      </c>
      <c r="J160" s="44" t="s">
        <v>4</v>
      </c>
      <c r="K160" s="64">
        <v>1517</v>
      </c>
      <c r="L160" s="45">
        <f t="shared" si="34"/>
        <v>3.126094751375523E-2</v>
      </c>
      <c r="M160" s="45">
        <f t="shared" si="35"/>
        <v>2.049612235523009E-2</v>
      </c>
      <c r="N160" s="44">
        <f t="shared" si="36"/>
        <v>758.5</v>
      </c>
      <c r="O160" s="44">
        <f t="shared" si="37"/>
        <v>758.5</v>
      </c>
      <c r="P160" s="44">
        <f t="shared" si="38"/>
        <v>3701</v>
      </c>
      <c r="Q160" s="44" t="str">
        <f t="shared" si="39"/>
        <v>YES</v>
      </c>
      <c r="R160" s="44">
        <f t="shared" si="40"/>
        <v>741</v>
      </c>
      <c r="S160" s="39" t="str">
        <f t="shared" si="41"/>
        <v/>
      </c>
      <c r="T160" s="45">
        <f t="shared" si="42"/>
        <v>2.049612235523009E-2</v>
      </c>
      <c r="U160" s="45">
        <f t="shared" si="43"/>
        <v>0.67614235144702362</v>
      </c>
      <c r="W160" s="21" t="str">
        <f t="shared" si="44"/>
        <v>Con</v>
      </c>
      <c r="X160" s="7" t="str">
        <f t="shared" si="45"/>
        <v>Lab</v>
      </c>
      <c r="Y160" s="7" t="str">
        <f t="shared" si="46"/>
        <v>Con</v>
      </c>
      <c r="Z160" s="7" t="str">
        <f t="shared" si="47"/>
        <v>Con</v>
      </c>
      <c r="AA160" s="7" t="s">
        <v>4</v>
      </c>
      <c r="AB160" s="10" t="s">
        <v>4</v>
      </c>
      <c r="AC160" s="10" t="s">
        <v>4</v>
      </c>
    </row>
    <row r="161" spans="1:29" s="4" customFormat="1" ht="15.75" x14ac:dyDescent="0.25">
      <c r="A161" s="47" t="s">
        <v>174</v>
      </c>
      <c r="B161" s="48" t="s">
        <v>669</v>
      </c>
      <c r="C161" s="38">
        <v>2005</v>
      </c>
      <c r="D161" s="61">
        <v>86841</v>
      </c>
      <c r="E161" s="61">
        <v>55982</v>
      </c>
      <c r="F161" s="40">
        <f t="shared" si="32"/>
        <v>0.64464941675015253</v>
      </c>
      <c r="G161" s="49" t="s">
        <v>8</v>
      </c>
      <c r="H161" s="50">
        <v>23842</v>
      </c>
      <c r="I161" s="51">
        <f t="shared" si="33"/>
        <v>20766</v>
      </c>
      <c r="J161" s="44" t="s">
        <v>4</v>
      </c>
      <c r="K161" s="64">
        <v>3076</v>
      </c>
      <c r="L161" s="45">
        <f t="shared" si="34"/>
        <v>5.4946232717659249E-2</v>
      </c>
      <c r="M161" s="45">
        <f t="shared" si="35"/>
        <v>3.5421056874057187E-2</v>
      </c>
      <c r="N161" s="44">
        <f t="shared" si="36"/>
        <v>1538</v>
      </c>
      <c r="O161" s="44" t="str">
        <f t="shared" si="37"/>
        <v/>
      </c>
      <c r="P161" s="44">
        <f t="shared" si="38"/>
        <v>4343</v>
      </c>
      <c r="Q161" s="44" t="str">
        <f t="shared" si="39"/>
        <v>YES</v>
      </c>
      <c r="R161" s="44">
        <f t="shared" si="40"/>
        <v>869</v>
      </c>
      <c r="S161" s="39" t="str">
        <f t="shared" si="41"/>
        <v/>
      </c>
      <c r="T161" s="45">
        <f t="shared" si="42"/>
        <v>3.5421056874057187E-2</v>
      </c>
      <c r="U161" s="45">
        <f t="shared" si="43"/>
        <v>0.68007047362420969</v>
      </c>
      <c r="W161" s="21" t="str">
        <f t="shared" si="44"/>
        <v>Con</v>
      </c>
      <c r="X161" s="7" t="str">
        <f t="shared" si="45"/>
        <v>LD</v>
      </c>
      <c r="Y161" s="7" t="str">
        <f t="shared" si="46"/>
        <v>Con</v>
      </c>
      <c r="Z161" s="7" t="str">
        <f t="shared" si="47"/>
        <v>Con</v>
      </c>
      <c r="AA161" s="7" t="s">
        <v>4</v>
      </c>
      <c r="AB161" s="6" t="s">
        <v>8</v>
      </c>
      <c r="AC161" s="6" t="s">
        <v>8</v>
      </c>
    </row>
    <row r="162" spans="1:29" s="4" customFormat="1" ht="15.75" x14ac:dyDescent="0.25">
      <c r="A162" s="47" t="s">
        <v>175</v>
      </c>
      <c r="B162" s="48" t="s">
        <v>669</v>
      </c>
      <c r="C162" s="38">
        <v>2005</v>
      </c>
      <c r="D162" s="61">
        <v>80704</v>
      </c>
      <c r="E162" s="61">
        <v>53455</v>
      </c>
      <c r="F162" s="40">
        <f t="shared" si="32"/>
        <v>0.66235874306106268</v>
      </c>
      <c r="G162" s="49" t="s">
        <v>8</v>
      </c>
      <c r="H162" s="50">
        <v>24986</v>
      </c>
      <c r="I162" s="51">
        <f t="shared" si="33"/>
        <v>18479</v>
      </c>
      <c r="J162" s="44" t="s">
        <v>4</v>
      </c>
      <c r="K162" s="64">
        <v>6507</v>
      </c>
      <c r="L162" s="45">
        <f t="shared" si="34"/>
        <v>0.12172855672995977</v>
      </c>
      <c r="M162" s="45">
        <f t="shared" si="35"/>
        <v>8.0627973830293423E-2</v>
      </c>
      <c r="N162" s="44">
        <f t="shared" si="36"/>
        <v>3253.5</v>
      </c>
      <c r="O162" s="44" t="str">
        <f t="shared" si="37"/>
        <v/>
      </c>
      <c r="P162" s="44">
        <f t="shared" si="38"/>
        <v>4036</v>
      </c>
      <c r="Q162" s="44" t="str">
        <f t="shared" si="39"/>
        <v/>
      </c>
      <c r="R162" s="44">
        <f t="shared" si="40"/>
        <v>808</v>
      </c>
      <c r="S162" s="39" t="str">
        <f t="shared" si="41"/>
        <v/>
      </c>
      <c r="T162" s="45">
        <f t="shared" si="42"/>
        <v>8.0627973830293423E-2</v>
      </c>
      <c r="U162" s="45">
        <f t="shared" si="43"/>
        <v>0.74298671689135609</v>
      </c>
      <c r="W162" s="21" t="str">
        <f t="shared" si="44"/>
        <v>LD</v>
      </c>
      <c r="X162" s="7" t="str">
        <f t="shared" si="45"/>
        <v>LD</v>
      </c>
      <c r="Y162" s="7" t="str">
        <f t="shared" si="46"/>
        <v>LD</v>
      </c>
      <c r="Z162" s="7" t="str">
        <f t="shared" si="47"/>
        <v>Con</v>
      </c>
      <c r="AA162" s="7" t="s">
        <v>8</v>
      </c>
      <c r="AB162" s="6" t="s">
        <v>8</v>
      </c>
      <c r="AC162" s="6" t="s">
        <v>8</v>
      </c>
    </row>
    <row r="163" spans="1:29" s="4" customFormat="1" ht="15.75" x14ac:dyDescent="0.25">
      <c r="A163" s="47" t="s">
        <v>717</v>
      </c>
      <c r="B163" s="48" t="s">
        <v>669</v>
      </c>
      <c r="C163" s="38">
        <v>2005</v>
      </c>
      <c r="D163" s="61">
        <v>70210</v>
      </c>
      <c r="E163" s="61">
        <v>47351</v>
      </c>
      <c r="F163" s="40">
        <f t="shared" si="32"/>
        <v>0.67441959834781373</v>
      </c>
      <c r="G163" s="49" t="s">
        <v>4</v>
      </c>
      <c r="H163" s="50">
        <v>23326</v>
      </c>
      <c r="I163" s="51">
        <f t="shared" si="33"/>
        <v>13638</v>
      </c>
      <c r="J163" s="44" t="s">
        <v>8</v>
      </c>
      <c r="K163" s="64">
        <v>9688</v>
      </c>
      <c r="L163" s="45">
        <f t="shared" si="34"/>
        <v>0.20459969166437877</v>
      </c>
      <c r="M163" s="45">
        <f t="shared" si="35"/>
        <v>0.13798604187437688</v>
      </c>
      <c r="N163" s="44">
        <f t="shared" si="36"/>
        <v>4844</v>
      </c>
      <c r="O163" s="44" t="str">
        <f t="shared" si="37"/>
        <v/>
      </c>
      <c r="P163" s="44">
        <f t="shared" si="38"/>
        <v>3511</v>
      </c>
      <c r="Q163" s="44" t="str">
        <f t="shared" si="39"/>
        <v/>
      </c>
      <c r="R163" s="44">
        <f t="shared" si="40"/>
        <v>703</v>
      </c>
      <c r="S163" s="39" t="str">
        <f t="shared" si="41"/>
        <v/>
      </c>
      <c r="T163" s="45">
        <f t="shared" si="42"/>
        <v>0.13798604187437688</v>
      </c>
      <c r="U163" s="45">
        <f t="shared" si="43"/>
        <v>0.81240564022219064</v>
      </c>
      <c r="W163" s="21" t="str">
        <f t="shared" si="44"/>
        <v>Con</v>
      </c>
      <c r="X163" s="7" t="str">
        <f t="shared" si="45"/>
        <v>Con</v>
      </c>
      <c r="Y163" s="7" t="str">
        <f t="shared" si="46"/>
        <v>Con</v>
      </c>
      <c r="Z163" s="7" t="str">
        <f t="shared" si="47"/>
        <v>LD</v>
      </c>
      <c r="AA163" s="7" t="s">
        <v>4</v>
      </c>
      <c r="AB163" s="7" t="s">
        <v>4</v>
      </c>
      <c r="AC163" s="7" t="s">
        <v>4</v>
      </c>
    </row>
    <row r="164" spans="1:29" s="4" customFormat="1" ht="15.75" x14ac:dyDescent="0.25">
      <c r="A164" s="47" t="s">
        <v>177</v>
      </c>
      <c r="B164" s="48" t="s">
        <v>663</v>
      </c>
      <c r="C164" s="38">
        <v>2005</v>
      </c>
      <c r="D164" s="61">
        <v>69221</v>
      </c>
      <c r="E164" s="61">
        <v>37195</v>
      </c>
      <c r="F164" s="40">
        <f t="shared" si="32"/>
        <v>0.53733693532309557</v>
      </c>
      <c r="G164" s="49" t="s">
        <v>7</v>
      </c>
      <c r="H164" s="50">
        <v>21178</v>
      </c>
      <c r="I164" s="51">
        <f t="shared" si="33"/>
        <v>6956</v>
      </c>
      <c r="J164" s="44" t="s">
        <v>4</v>
      </c>
      <c r="K164" s="64">
        <v>14222</v>
      </c>
      <c r="L164" s="45">
        <f t="shared" si="34"/>
        <v>0.38236322086301922</v>
      </c>
      <c r="M164" s="45">
        <f t="shared" si="35"/>
        <v>0.20545788127880268</v>
      </c>
      <c r="N164" s="44">
        <f t="shared" si="36"/>
        <v>7111</v>
      </c>
      <c r="O164" s="44">
        <f t="shared" si="37"/>
        <v>7111</v>
      </c>
      <c r="P164" s="44">
        <f t="shared" si="38"/>
        <v>3462</v>
      </c>
      <c r="Q164" s="44" t="str">
        <f t="shared" si="39"/>
        <v/>
      </c>
      <c r="R164" s="44">
        <f t="shared" si="40"/>
        <v>693</v>
      </c>
      <c r="S164" s="39" t="str">
        <f t="shared" si="41"/>
        <v/>
      </c>
      <c r="T164" s="45">
        <f t="shared" si="42"/>
        <v>0.20545788127880268</v>
      </c>
      <c r="U164" s="45">
        <f t="shared" si="43"/>
        <v>0.74279481660189828</v>
      </c>
      <c r="W164" s="21" t="str">
        <f t="shared" si="44"/>
        <v>Lab</v>
      </c>
      <c r="X164" s="7" t="str">
        <f t="shared" si="45"/>
        <v>Lab</v>
      </c>
      <c r="Y164" s="7" t="str">
        <f t="shared" si="46"/>
        <v>Lab</v>
      </c>
      <c r="Z164" s="7" t="str">
        <f t="shared" si="47"/>
        <v>Con</v>
      </c>
      <c r="AA164" s="7" t="s">
        <v>7</v>
      </c>
      <c r="AB164" s="7" t="s">
        <v>7</v>
      </c>
      <c r="AC164" s="7" t="s">
        <v>7</v>
      </c>
    </row>
    <row r="165" spans="1:29" s="4" customFormat="1" ht="15.75" x14ac:dyDescent="0.25">
      <c r="A165" s="47" t="s">
        <v>178</v>
      </c>
      <c r="B165" s="48" t="s">
        <v>663</v>
      </c>
      <c r="C165" s="38">
        <v>2005</v>
      </c>
      <c r="D165" s="61">
        <v>72177</v>
      </c>
      <c r="E165" s="61">
        <v>43438</v>
      </c>
      <c r="F165" s="40">
        <f t="shared" si="32"/>
        <v>0.60182606647546999</v>
      </c>
      <c r="G165" s="49" t="s">
        <v>7</v>
      </c>
      <c r="H165" s="50">
        <v>20942</v>
      </c>
      <c r="I165" s="51">
        <f t="shared" si="33"/>
        <v>11627</v>
      </c>
      <c r="J165" s="44" t="s">
        <v>4</v>
      </c>
      <c r="K165" s="64">
        <v>9315</v>
      </c>
      <c r="L165" s="45">
        <f t="shared" si="34"/>
        <v>0.21444357475021869</v>
      </c>
      <c r="M165" s="45">
        <f t="shared" si="35"/>
        <v>0.12905773307286256</v>
      </c>
      <c r="N165" s="44">
        <f t="shared" si="36"/>
        <v>4657.5</v>
      </c>
      <c r="O165" s="44">
        <f t="shared" si="37"/>
        <v>4657.5</v>
      </c>
      <c r="P165" s="44">
        <f t="shared" si="38"/>
        <v>3609</v>
      </c>
      <c r="Q165" s="44" t="str">
        <f t="shared" si="39"/>
        <v/>
      </c>
      <c r="R165" s="44">
        <f t="shared" si="40"/>
        <v>722</v>
      </c>
      <c r="S165" s="39" t="str">
        <f t="shared" si="41"/>
        <v/>
      </c>
      <c r="T165" s="45">
        <f t="shared" si="42"/>
        <v>0.12905773307286256</v>
      </c>
      <c r="U165" s="45">
        <f t="shared" si="43"/>
        <v>0.7308837995483326</v>
      </c>
      <c r="W165" s="21" t="str">
        <f t="shared" si="44"/>
        <v>Lab</v>
      </c>
      <c r="X165" s="7" t="str">
        <f t="shared" si="45"/>
        <v>Lab</v>
      </c>
      <c r="Y165" s="7" t="str">
        <f t="shared" si="46"/>
        <v>Con</v>
      </c>
      <c r="Z165" s="7" t="str">
        <f t="shared" si="47"/>
        <v>Con</v>
      </c>
      <c r="AA165" s="7" t="s">
        <v>7</v>
      </c>
      <c r="AB165" s="7" t="s">
        <v>7</v>
      </c>
      <c r="AC165" s="7" t="s">
        <v>7</v>
      </c>
    </row>
    <row r="166" spans="1:29" s="4" customFormat="1" ht="15.75" x14ac:dyDescent="0.25">
      <c r="A166" s="47" t="s">
        <v>179</v>
      </c>
      <c r="B166" s="48" t="s">
        <v>663</v>
      </c>
      <c r="C166" s="38">
        <v>2005</v>
      </c>
      <c r="D166" s="61">
        <v>67433</v>
      </c>
      <c r="E166" s="61">
        <v>40685</v>
      </c>
      <c r="F166" s="40">
        <f t="shared" si="32"/>
        <v>0.60333961116960544</v>
      </c>
      <c r="G166" s="49" t="s">
        <v>7</v>
      </c>
      <c r="H166" s="50">
        <v>18649</v>
      </c>
      <c r="I166" s="51">
        <f t="shared" si="33"/>
        <v>12394</v>
      </c>
      <c r="J166" s="44" t="s">
        <v>4</v>
      </c>
      <c r="K166" s="64">
        <v>6255</v>
      </c>
      <c r="L166" s="45">
        <f t="shared" si="34"/>
        <v>0.15374216541722993</v>
      </c>
      <c r="M166" s="45">
        <f t="shared" si="35"/>
        <v>9.2758738303204663E-2</v>
      </c>
      <c r="N166" s="44">
        <f t="shared" si="36"/>
        <v>3127.5</v>
      </c>
      <c r="O166" s="44">
        <f t="shared" si="37"/>
        <v>3127.5</v>
      </c>
      <c r="P166" s="44">
        <f t="shared" si="38"/>
        <v>3372</v>
      </c>
      <c r="Q166" s="44" t="str">
        <f t="shared" si="39"/>
        <v/>
      </c>
      <c r="R166" s="44">
        <f t="shared" si="40"/>
        <v>675</v>
      </c>
      <c r="S166" s="39" t="str">
        <f t="shared" si="41"/>
        <v/>
      </c>
      <c r="T166" s="45">
        <f t="shared" si="42"/>
        <v>9.2758738303204663E-2</v>
      </c>
      <c r="U166" s="45">
        <f t="shared" si="43"/>
        <v>0.69609834947281013</v>
      </c>
      <c r="W166" s="21" t="str">
        <f t="shared" si="44"/>
        <v>Lab</v>
      </c>
      <c r="X166" s="7" t="str">
        <f t="shared" si="45"/>
        <v>Lab</v>
      </c>
      <c r="Y166" s="7" t="str">
        <f t="shared" si="46"/>
        <v>Con</v>
      </c>
      <c r="Z166" s="7" t="str">
        <f t="shared" si="47"/>
        <v>Con</v>
      </c>
      <c r="AA166" s="7" t="s">
        <v>7</v>
      </c>
      <c r="AB166" s="7" t="s">
        <v>7</v>
      </c>
      <c r="AC166" s="7" t="s">
        <v>7</v>
      </c>
    </row>
    <row r="167" spans="1:29" s="4" customFormat="1" ht="15.75" x14ac:dyDescent="0.25">
      <c r="A167" s="47" t="s">
        <v>180</v>
      </c>
      <c r="B167" s="48" t="s">
        <v>662</v>
      </c>
      <c r="C167" s="38">
        <v>2005</v>
      </c>
      <c r="D167" s="61">
        <v>71912</v>
      </c>
      <c r="E167" s="61">
        <v>41973</v>
      </c>
      <c r="F167" s="40">
        <f t="shared" si="32"/>
        <v>0.58367170986761596</v>
      </c>
      <c r="G167" s="49" t="s">
        <v>7</v>
      </c>
      <c r="H167" s="50">
        <v>16411</v>
      </c>
      <c r="I167" s="51">
        <f t="shared" si="33"/>
        <v>16374</v>
      </c>
      <c r="J167" s="44" t="s">
        <v>4</v>
      </c>
      <c r="K167" s="64">
        <v>37</v>
      </c>
      <c r="L167" s="45">
        <f t="shared" si="34"/>
        <v>8.8151907178424227E-4</v>
      </c>
      <c r="M167" s="45">
        <f t="shared" si="35"/>
        <v>5.1451774390922234E-4</v>
      </c>
      <c r="N167" s="44">
        <f t="shared" si="36"/>
        <v>18.5</v>
      </c>
      <c r="O167" s="44">
        <f t="shared" si="37"/>
        <v>18.5</v>
      </c>
      <c r="P167" s="44">
        <f t="shared" si="38"/>
        <v>3596</v>
      </c>
      <c r="Q167" s="44" t="str">
        <f t="shared" si="39"/>
        <v>YES</v>
      </c>
      <c r="R167" s="44">
        <f t="shared" si="40"/>
        <v>720</v>
      </c>
      <c r="S167" s="39" t="str">
        <f t="shared" si="41"/>
        <v>YES</v>
      </c>
      <c r="T167" s="45">
        <f t="shared" si="42"/>
        <v>5.1451774390922234E-4</v>
      </c>
      <c r="U167" s="45">
        <f t="shared" si="43"/>
        <v>0.58418622761152517</v>
      </c>
      <c r="W167" s="21" t="str">
        <f t="shared" si="44"/>
        <v>Con</v>
      </c>
      <c r="X167" s="7" t="str">
        <f t="shared" si="45"/>
        <v>Con</v>
      </c>
      <c r="Y167" s="7" t="str">
        <f t="shared" si="46"/>
        <v>Con</v>
      </c>
      <c r="Z167" s="7" t="str">
        <f t="shared" si="47"/>
        <v>Con</v>
      </c>
      <c r="AA167" s="7" t="s">
        <v>4</v>
      </c>
      <c r="AB167" s="10" t="s">
        <v>4</v>
      </c>
      <c r="AC167" s="10" t="s">
        <v>4</v>
      </c>
    </row>
    <row r="168" spans="1:29" s="4" customFormat="1" ht="15.75" x14ac:dyDescent="0.25">
      <c r="A168" s="52" t="s">
        <v>181</v>
      </c>
      <c r="B168" s="48" t="s">
        <v>664</v>
      </c>
      <c r="C168" s="38">
        <v>2005</v>
      </c>
      <c r="D168" s="61">
        <v>71628</v>
      </c>
      <c r="E168" s="61">
        <v>43485</v>
      </c>
      <c r="F168" s="40">
        <f t="shared" si="32"/>
        <v>0.60709499078572626</v>
      </c>
      <c r="G168" s="49" t="s">
        <v>7</v>
      </c>
      <c r="H168" s="50">
        <v>21240</v>
      </c>
      <c r="I168" s="51">
        <f t="shared" si="33"/>
        <v>14162</v>
      </c>
      <c r="J168" s="44" t="s">
        <v>4</v>
      </c>
      <c r="K168" s="64">
        <v>7078</v>
      </c>
      <c r="L168" s="45">
        <f t="shared" si="34"/>
        <v>0.16276877084051972</v>
      </c>
      <c r="M168" s="45">
        <f t="shared" si="35"/>
        <v>9.88161054336293E-2</v>
      </c>
      <c r="N168" s="44">
        <f t="shared" si="36"/>
        <v>3539</v>
      </c>
      <c r="O168" s="44">
        <f t="shared" si="37"/>
        <v>3539</v>
      </c>
      <c r="P168" s="44">
        <f t="shared" si="38"/>
        <v>3582</v>
      </c>
      <c r="Q168" s="44" t="str">
        <f t="shared" si="39"/>
        <v/>
      </c>
      <c r="R168" s="44">
        <f t="shared" si="40"/>
        <v>717</v>
      </c>
      <c r="S168" s="39" t="str">
        <f t="shared" si="41"/>
        <v/>
      </c>
      <c r="T168" s="45">
        <f t="shared" si="42"/>
        <v>9.88161054336293E-2</v>
      </c>
      <c r="U168" s="45">
        <f t="shared" si="43"/>
        <v>0.70591109621935555</v>
      </c>
      <c r="W168" s="21" t="str">
        <f t="shared" si="44"/>
        <v>Lab</v>
      </c>
      <c r="X168" s="7" t="str">
        <f t="shared" si="45"/>
        <v>Lab</v>
      </c>
      <c r="Y168" s="7" t="str">
        <f t="shared" si="46"/>
        <v>Con</v>
      </c>
      <c r="Z168" s="7" t="str">
        <f t="shared" si="47"/>
        <v>Con</v>
      </c>
      <c r="AA168" s="7" t="s">
        <v>7</v>
      </c>
      <c r="AB168" s="7" t="s">
        <v>7</v>
      </c>
      <c r="AC168" s="7" t="s">
        <v>7</v>
      </c>
    </row>
    <row r="169" spans="1:29" s="4" customFormat="1" ht="15.75" x14ac:dyDescent="0.25">
      <c r="A169" s="52" t="s">
        <v>761</v>
      </c>
      <c r="B169" s="48" t="s">
        <v>664</v>
      </c>
      <c r="C169" s="38">
        <v>2005</v>
      </c>
      <c r="D169" s="61">
        <v>53793</v>
      </c>
      <c r="E169" s="61">
        <v>36194</v>
      </c>
      <c r="F169" s="40">
        <f t="shared" si="32"/>
        <v>0.67283847340732061</v>
      </c>
      <c r="G169" s="49" t="s">
        <v>7</v>
      </c>
      <c r="H169" s="50">
        <v>17463</v>
      </c>
      <c r="I169" s="51">
        <f t="shared" si="33"/>
        <v>11623</v>
      </c>
      <c r="J169" s="44" t="s">
        <v>4</v>
      </c>
      <c r="K169" s="64">
        <v>5840</v>
      </c>
      <c r="L169" s="45">
        <f t="shared" si="34"/>
        <v>0.16135271039398796</v>
      </c>
      <c r="M169" s="45">
        <f t="shared" si="35"/>
        <v>0.10856431134162438</v>
      </c>
      <c r="N169" s="44">
        <f t="shared" si="36"/>
        <v>2920</v>
      </c>
      <c r="O169" s="44">
        <f t="shared" si="37"/>
        <v>2920</v>
      </c>
      <c r="P169" s="44">
        <f t="shared" si="38"/>
        <v>2690</v>
      </c>
      <c r="Q169" s="44" t="str">
        <f t="shared" si="39"/>
        <v/>
      </c>
      <c r="R169" s="44">
        <f t="shared" si="40"/>
        <v>538</v>
      </c>
      <c r="S169" s="39" t="str">
        <f t="shared" si="41"/>
        <v/>
      </c>
      <c r="T169" s="45">
        <f t="shared" si="42"/>
        <v>0.10856431134162438</v>
      </c>
      <c r="U169" s="45">
        <f t="shared" si="43"/>
        <v>0.78140278474894498</v>
      </c>
      <c r="W169" s="21" t="str">
        <f t="shared" si="44"/>
        <v>Lab</v>
      </c>
      <c r="X169" s="7" t="str">
        <f t="shared" si="45"/>
        <v>Lab</v>
      </c>
      <c r="Y169" s="7" t="str">
        <f t="shared" si="46"/>
        <v>Lab</v>
      </c>
      <c r="Z169" s="7" t="str">
        <f t="shared" si="47"/>
        <v>Con</v>
      </c>
      <c r="AA169" s="7" t="s">
        <v>7</v>
      </c>
      <c r="AB169" s="7" t="s">
        <v>7</v>
      </c>
      <c r="AC169" s="7" t="s">
        <v>7</v>
      </c>
    </row>
    <row r="170" spans="1:29" s="4" customFormat="1" ht="15.75" x14ac:dyDescent="0.25">
      <c r="A170" s="47" t="s">
        <v>182</v>
      </c>
      <c r="B170" s="48" t="s">
        <v>666</v>
      </c>
      <c r="C170" s="38">
        <v>2005</v>
      </c>
      <c r="D170" s="61">
        <v>81149</v>
      </c>
      <c r="E170" s="61">
        <v>48957</v>
      </c>
      <c r="F170" s="40">
        <f t="shared" si="32"/>
        <v>0.60329763767883771</v>
      </c>
      <c r="G170" s="49" t="s">
        <v>4</v>
      </c>
      <c r="H170" s="50">
        <v>19974</v>
      </c>
      <c r="I170" s="51">
        <f t="shared" si="33"/>
        <v>19899</v>
      </c>
      <c r="J170" s="44" t="s">
        <v>7</v>
      </c>
      <c r="K170" s="64">
        <v>75</v>
      </c>
      <c r="L170" s="45">
        <f t="shared" si="34"/>
        <v>1.5319566149886636E-3</v>
      </c>
      <c r="M170" s="45">
        <f t="shared" si="35"/>
        <v>9.2422580684912937E-4</v>
      </c>
      <c r="N170" s="44">
        <f t="shared" si="36"/>
        <v>37.5</v>
      </c>
      <c r="O170" s="44" t="str">
        <f t="shared" si="37"/>
        <v/>
      </c>
      <c r="P170" s="44">
        <f t="shared" si="38"/>
        <v>4058</v>
      </c>
      <c r="Q170" s="44" t="str">
        <f t="shared" si="39"/>
        <v>YES</v>
      </c>
      <c r="R170" s="44">
        <f t="shared" si="40"/>
        <v>812</v>
      </c>
      <c r="S170" s="39" t="str">
        <f t="shared" si="41"/>
        <v>YES</v>
      </c>
      <c r="T170" s="45">
        <f t="shared" si="42"/>
        <v>9.2422580684912937E-4</v>
      </c>
      <c r="U170" s="45">
        <f t="shared" si="43"/>
        <v>0.60422186348568685</v>
      </c>
      <c r="W170" s="21" t="str">
        <f t="shared" si="44"/>
        <v>Lab</v>
      </c>
      <c r="X170" s="7" t="str">
        <f t="shared" si="45"/>
        <v>Lab</v>
      </c>
      <c r="Y170" s="7" t="str">
        <f t="shared" si="46"/>
        <v>Lab</v>
      </c>
      <c r="Z170" s="7" t="str">
        <f t="shared" si="47"/>
        <v>Lab</v>
      </c>
      <c r="AA170" s="7" t="s">
        <v>7</v>
      </c>
      <c r="AB170" s="7" t="s">
        <v>4</v>
      </c>
      <c r="AC170" s="10" t="s">
        <v>4</v>
      </c>
    </row>
    <row r="171" spans="1:29" s="4" customFormat="1" ht="15.75" x14ac:dyDescent="0.25">
      <c r="A171" s="47" t="s">
        <v>183</v>
      </c>
      <c r="B171" s="48" t="s">
        <v>666</v>
      </c>
      <c r="C171" s="38">
        <v>2005</v>
      </c>
      <c r="D171" s="61">
        <v>83629</v>
      </c>
      <c r="E171" s="61">
        <v>43877</v>
      </c>
      <c r="F171" s="40">
        <f t="shared" si="32"/>
        <v>0.52466249745901539</v>
      </c>
      <c r="G171" s="49" t="s">
        <v>7</v>
      </c>
      <c r="H171" s="50">
        <v>23555</v>
      </c>
      <c r="I171" s="51">
        <f t="shared" si="33"/>
        <v>9667</v>
      </c>
      <c r="J171" s="44" t="s">
        <v>4</v>
      </c>
      <c r="K171" s="64">
        <v>13888</v>
      </c>
      <c r="L171" s="45">
        <f t="shared" si="34"/>
        <v>0.31652118421952274</v>
      </c>
      <c r="M171" s="45">
        <f t="shared" si="35"/>
        <v>0.16606679501129989</v>
      </c>
      <c r="N171" s="44">
        <f t="shared" si="36"/>
        <v>6944</v>
      </c>
      <c r="O171" s="44">
        <f t="shared" si="37"/>
        <v>6944</v>
      </c>
      <c r="P171" s="44">
        <f t="shared" si="38"/>
        <v>4182</v>
      </c>
      <c r="Q171" s="44" t="str">
        <f t="shared" si="39"/>
        <v/>
      </c>
      <c r="R171" s="44">
        <f t="shared" si="40"/>
        <v>837</v>
      </c>
      <c r="S171" s="39" t="str">
        <f t="shared" si="41"/>
        <v/>
      </c>
      <c r="T171" s="45">
        <f t="shared" si="42"/>
        <v>0.16606679501129989</v>
      </c>
      <c r="U171" s="45">
        <f t="shared" si="43"/>
        <v>0.69072929247031523</v>
      </c>
      <c r="W171" s="21" t="str">
        <f t="shared" si="44"/>
        <v>Lab</v>
      </c>
      <c r="X171" s="7" t="str">
        <f t="shared" si="45"/>
        <v>Lab</v>
      </c>
      <c r="Y171" s="7" t="str">
        <f t="shared" si="46"/>
        <v>Con</v>
      </c>
      <c r="Z171" s="7" t="str">
        <f t="shared" si="47"/>
        <v>Con</v>
      </c>
      <c r="AA171" s="7" t="s">
        <v>7</v>
      </c>
      <c r="AB171" s="7" t="s">
        <v>7</v>
      </c>
      <c r="AC171" s="7" t="s">
        <v>7</v>
      </c>
    </row>
    <row r="172" spans="1:29" s="4" customFormat="1" ht="15.75" x14ac:dyDescent="0.25">
      <c r="A172" s="52" t="s">
        <v>184</v>
      </c>
      <c r="B172" s="48" t="s">
        <v>666</v>
      </c>
      <c r="C172" s="38">
        <v>2005</v>
      </c>
      <c r="D172" s="61">
        <v>75812</v>
      </c>
      <c r="E172" s="61">
        <v>48897</v>
      </c>
      <c r="F172" s="40">
        <f t="shared" si="32"/>
        <v>0.64497704848836601</v>
      </c>
      <c r="G172" s="49" t="s">
        <v>4</v>
      </c>
      <c r="H172" s="50">
        <v>25320</v>
      </c>
      <c r="I172" s="51">
        <f t="shared" si="33"/>
        <v>11792</v>
      </c>
      <c r="J172" s="44" t="s">
        <v>7</v>
      </c>
      <c r="K172" s="64">
        <v>13528</v>
      </c>
      <c r="L172" s="45">
        <f t="shared" si="34"/>
        <v>0.27666318997075484</v>
      </c>
      <c r="M172" s="45">
        <f t="shared" si="35"/>
        <v>0.17844140769271355</v>
      </c>
      <c r="N172" s="44">
        <f t="shared" si="36"/>
        <v>6764</v>
      </c>
      <c r="O172" s="44" t="str">
        <f t="shared" si="37"/>
        <v/>
      </c>
      <c r="P172" s="44">
        <f t="shared" si="38"/>
        <v>3791</v>
      </c>
      <c r="Q172" s="44" t="str">
        <f t="shared" si="39"/>
        <v/>
      </c>
      <c r="R172" s="44">
        <f t="shared" si="40"/>
        <v>759</v>
      </c>
      <c r="S172" s="39" t="str">
        <f t="shared" si="41"/>
        <v/>
      </c>
      <c r="T172" s="45">
        <f t="shared" si="42"/>
        <v>0.17844140769271355</v>
      </c>
      <c r="U172" s="45">
        <f t="shared" si="43"/>
        <v>0.82341845618107956</v>
      </c>
      <c r="W172" s="21" t="str">
        <f t="shared" si="44"/>
        <v>Con</v>
      </c>
      <c r="X172" s="7" t="str">
        <f t="shared" si="45"/>
        <v>Con</v>
      </c>
      <c r="Y172" s="7" t="str">
        <f t="shared" si="46"/>
        <v>Con</v>
      </c>
      <c r="Z172" s="7" t="str">
        <f t="shared" si="47"/>
        <v>Lab</v>
      </c>
      <c r="AA172" s="7" t="s">
        <v>4</v>
      </c>
      <c r="AB172" s="7" t="s">
        <v>4</v>
      </c>
      <c r="AC172" s="7" t="s">
        <v>4</v>
      </c>
    </row>
    <row r="173" spans="1:29" s="4" customFormat="1" ht="15.75" x14ac:dyDescent="0.25">
      <c r="A173" s="47" t="s">
        <v>742</v>
      </c>
      <c r="B173" s="48" t="s">
        <v>661</v>
      </c>
      <c r="C173" s="38">
        <v>2005</v>
      </c>
      <c r="D173" s="61">
        <v>64254</v>
      </c>
      <c r="E173" s="61">
        <v>39088</v>
      </c>
      <c r="F173" s="40">
        <f t="shared" si="32"/>
        <v>0.60833566781834592</v>
      </c>
      <c r="G173" s="49" t="s">
        <v>7</v>
      </c>
      <c r="H173" s="50">
        <v>20251</v>
      </c>
      <c r="I173" s="51">
        <f t="shared" si="33"/>
        <v>8689</v>
      </c>
      <c r="J173" s="44" t="s">
        <v>12</v>
      </c>
      <c r="K173" s="64">
        <v>11562</v>
      </c>
      <c r="L173" s="45">
        <f t="shared" si="34"/>
        <v>0.29579410560785918</v>
      </c>
      <c r="M173" s="45">
        <f t="shared" si="35"/>
        <v>0.17994210477168737</v>
      </c>
      <c r="N173" s="44">
        <f t="shared" si="36"/>
        <v>5781</v>
      </c>
      <c r="O173" s="44">
        <f t="shared" si="37"/>
        <v>5781</v>
      </c>
      <c r="P173" s="44">
        <f t="shared" si="38"/>
        <v>3213</v>
      </c>
      <c r="Q173" s="44" t="str">
        <f t="shared" si="39"/>
        <v/>
      </c>
      <c r="R173" s="44">
        <f t="shared" si="40"/>
        <v>643</v>
      </c>
      <c r="S173" s="39" t="str">
        <f t="shared" si="41"/>
        <v/>
      </c>
      <c r="T173" s="45">
        <f t="shared" si="42"/>
        <v>0.17994210477168737</v>
      </c>
      <c r="U173" s="45">
        <f t="shared" si="43"/>
        <v>0.78827777259003329</v>
      </c>
      <c r="W173" s="21" t="str">
        <f t="shared" si="44"/>
        <v>Lab</v>
      </c>
      <c r="X173" s="7" t="str">
        <f t="shared" si="45"/>
        <v>Lab</v>
      </c>
      <c r="Y173" s="7" t="str">
        <f t="shared" si="46"/>
        <v>Lab</v>
      </c>
      <c r="Z173" s="7" t="str">
        <f t="shared" si="47"/>
        <v>SNP</v>
      </c>
      <c r="AA173" s="7" t="s">
        <v>7</v>
      </c>
      <c r="AB173" s="7" t="s">
        <v>7</v>
      </c>
      <c r="AC173" s="7" t="s">
        <v>7</v>
      </c>
    </row>
    <row r="174" spans="1:29" s="4" customFormat="1" ht="15.75" x14ac:dyDescent="0.25">
      <c r="A174" s="47" t="s">
        <v>186</v>
      </c>
      <c r="B174" s="48" t="s">
        <v>672</v>
      </c>
      <c r="C174" s="38">
        <v>2005</v>
      </c>
      <c r="D174" s="61">
        <v>44803</v>
      </c>
      <c r="E174" s="61">
        <v>26647</v>
      </c>
      <c r="F174" s="40">
        <f t="shared" si="32"/>
        <v>0.5947592795125326</v>
      </c>
      <c r="G174" s="49" t="s">
        <v>7</v>
      </c>
      <c r="H174" s="50">
        <v>17074</v>
      </c>
      <c r="I174" s="51">
        <f t="shared" si="33"/>
        <v>3815</v>
      </c>
      <c r="J174" s="44" t="s">
        <v>9</v>
      </c>
      <c r="K174" s="64">
        <v>13259</v>
      </c>
      <c r="L174" s="45">
        <f t="shared" si="34"/>
        <v>0.49757946485533083</v>
      </c>
      <c r="M174" s="45">
        <f t="shared" si="35"/>
        <v>0.29594000401758813</v>
      </c>
      <c r="N174" s="44">
        <f t="shared" si="36"/>
        <v>6629.5</v>
      </c>
      <c r="O174" s="44">
        <f t="shared" si="37"/>
        <v>6629.5</v>
      </c>
      <c r="P174" s="44">
        <f t="shared" si="38"/>
        <v>2241</v>
      </c>
      <c r="Q174" s="44" t="str">
        <f t="shared" si="39"/>
        <v/>
      </c>
      <c r="R174" s="44">
        <f t="shared" si="40"/>
        <v>449</v>
      </c>
      <c r="S174" s="39" t="str">
        <f t="shared" si="41"/>
        <v/>
      </c>
      <c r="T174" s="45">
        <f t="shared" si="42"/>
        <v>0.29594000401758813</v>
      </c>
      <c r="U174" s="45">
        <f t="shared" si="43"/>
        <v>0.89069928353012073</v>
      </c>
      <c r="W174" s="21" t="str">
        <f t="shared" si="44"/>
        <v>Lab</v>
      </c>
      <c r="X174" s="7" t="str">
        <f t="shared" si="45"/>
        <v>Lab</v>
      </c>
      <c r="Y174" s="7" t="str">
        <f t="shared" si="46"/>
        <v>Lab</v>
      </c>
      <c r="Z174" s="7" t="str">
        <f t="shared" si="47"/>
        <v>Lab</v>
      </c>
      <c r="AA174" s="7" t="s">
        <v>7</v>
      </c>
      <c r="AB174" s="7" t="s">
        <v>7</v>
      </c>
      <c r="AC174" s="7" t="s">
        <v>7</v>
      </c>
    </row>
    <row r="175" spans="1:29" s="4" customFormat="1" ht="15.75" x14ac:dyDescent="0.25">
      <c r="A175" s="47" t="s">
        <v>757</v>
      </c>
      <c r="B175" s="48" t="s">
        <v>666</v>
      </c>
      <c r="C175" s="38">
        <v>2005</v>
      </c>
      <c r="D175" s="61">
        <v>60141</v>
      </c>
      <c r="E175" s="61">
        <v>30841</v>
      </c>
      <c r="F175" s="40">
        <f t="shared" si="32"/>
        <v>0.51281155950183732</v>
      </c>
      <c r="G175" s="49" t="s">
        <v>7</v>
      </c>
      <c r="H175" s="50">
        <v>15446</v>
      </c>
      <c r="I175" s="51">
        <f t="shared" si="33"/>
        <v>7841</v>
      </c>
      <c r="J175" s="44" t="s">
        <v>4</v>
      </c>
      <c r="K175" s="64">
        <v>7605</v>
      </c>
      <c r="L175" s="45">
        <f t="shared" si="34"/>
        <v>0.24658733504101682</v>
      </c>
      <c r="M175" s="45">
        <f t="shared" si="35"/>
        <v>0.1264528358357859</v>
      </c>
      <c r="N175" s="44">
        <f t="shared" si="36"/>
        <v>3802.5</v>
      </c>
      <c r="O175" s="44">
        <f t="shared" si="37"/>
        <v>3802.5</v>
      </c>
      <c r="P175" s="44">
        <f t="shared" si="38"/>
        <v>3008</v>
      </c>
      <c r="Q175" s="44" t="str">
        <f t="shared" si="39"/>
        <v/>
      </c>
      <c r="R175" s="44">
        <f t="shared" si="40"/>
        <v>602</v>
      </c>
      <c r="S175" s="39" t="str">
        <f t="shared" si="41"/>
        <v/>
      </c>
      <c r="T175" s="45">
        <f t="shared" si="42"/>
        <v>0.1264528358357859</v>
      </c>
      <c r="U175" s="45">
        <f t="shared" si="43"/>
        <v>0.63926439533762325</v>
      </c>
      <c r="W175" s="21" t="str">
        <f t="shared" si="44"/>
        <v>Lab</v>
      </c>
      <c r="X175" s="7" t="str">
        <f t="shared" si="45"/>
        <v>Lab</v>
      </c>
      <c r="Y175" s="7" t="str">
        <f t="shared" si="46"/>
        <v>Con</v>
      </c>
      <c r="Z175" s="7" t="str">
        <f t="shared" si="47"/>
        <v>Con</v>
      </c>
      <c r="AA175" s="7" t="s">
        <v>7</v>
      </c>
      <c r="AB175" s="7" t="s">
        <v>7</v>
      </c>
      <c r="AC175" s="7" t="s">
        <v>7</v>
      </c>
    </row>
    <row r="176" spans="1:29" s="4" customFormat="1" ht="15.75" x14ac:dyDescent="0.25">
      <c r="A176" s="47" t="s">
        <v>188</v>
      </c>
      <c r="B176" s="48" t="s">
        <v>670</v>
      </c>
      <c r="C176" s="38">
        <v>2005</v>
      </c>
      <c r="D176" s="61">
        <v>64797</v>
      </c>
      <c r="E176" s="61">
        <v>39388</v>
      </c>
      <c r="F176" s="40">
        <f t="shared" si="32"/>
        <v>0.60786764819358918</v>
      </c>
      <c r="G176" s="49" t="s">
        <v>7</v>
      </c>
      <c r="H176" s="50">
        <v>20643</v>
      </c>
      <c r="I176" s="51">
        <f t="shared" si="33"/>
        <v>10239</v>
      </c>
      <c r="J176" s="44" t="s">
        <v>4</v>
      </c>
      <c r="K176" s="64">
        <v>10404</v>
      </c>
      <c r="L176" s="45">
        <f t="shared" si="34"/>
        <v>0.26414136285162992</v>
      </c>
      <c r="M176" s="45">
        <f t="shared" si="35"/>
        <v>0.16056298902726979</v>
      </c>
      <c r="N176" s="44">
        <f t="shared" si="36"/>
        <v>5202</v>
      </c>
      <c r="O176" s="44">
        <f t="shared" si="37"/>
        <v>5202</v>
      </c>
      <c r="P176" s="44">
        <f t="shared" si="38"/>
        <v>3240</v>
      </c>
      <c r="Q176" s="44" t="str">
        <f t="shared" si="39"/>
        <v/>
      </c>
      <c r="R176" s="44">
        <f t="shared" si="40"/>
        <v>648</v>
      </c>
      <c r="S176" s="39" t="str">
        <f t="shared" si="41"/>
        <v/>
      </c>
      <c r="T176" s="45">
        <f t="shared" si="42"/>
        <v>0.16056298902726979</v>
      </c>
      <c r="U176" s="45">
        <f t="shared" si="43"/>
        <v>0.76843063722085891</v>
      </c>
      <c r="W176" s="21" t="str">
        <f t="shared" si="44"/>
        <v>Lab</v>
      </c>
      <c r="X176" s="7" t="str">
        <f t="shared" si="45"/>
        <v>Lab</v>
      </c>
      <c r="Y176" s="7" t="str">
        <f t="shared" si="46"/>
        <v>Lab</v>
      </c>
      <c r="Z176" s="7" t="str">
        <f t="shared" si="47"/>
        <v>Con</v>
      </c>
      <c r="AA176" s="7" t="s">
        <v>7</v>
      </c>
      <c r="AB176" s="7" t="s">
        <v>7</v>
      </c>
      <c r="AC176" s="7" t="s">
        <v>7</v>
      </c>
    </row>
    <row r="177" spans="1:29" s="4" customFormat="1" ht="15.75" x14ac:dyDescent="0.25">
      <c r="A177" s="47" t="s">
        <v>189</v>
      </c>
      <c r="B177" s="48" t="s">
        <v>662</v>
      </c>
      <c r="C177" s="38">
        <v>2005</v>
      </c>
      <c r="D177" s="61">
        <v>73085</v>
      </c>
      <c r="E177" s="61">
        <v>46779</v>
      </c>
      <c r="F177" s="40">
        <f t="shared" si="32"/>
        <v>0.64006294041184919</v>
      </c>
      <c r="G177" s="49" t="s">
        <v>7</v>
      </c>
      <c r="H177" s="50">
        <v>19909</v>
      </c>
      <c r="I177" s="51">
        <f t="shared" si="33"/>
        <v>19203</v>
      </c>
      <c r="J177" s="44" t="s">
        <v>4</v>
      </c>
      <c r="K177" s="64">
        <v>706</v>
      </c>
      <c r="L177" s="45">
        <f t="shared" si="34"/>
        <v>1.5092242245452019E-2</v>
      </c>
      <c r="M177" s="45">
        <f t="shared" si="35"/>
        <v>9.6599849490319484E-3</v>
      </c>
      <c r="N177" s="44">
        <f t="shared" si="36"/>
        <v>353</v>
      </c>
      <c r="O177" s="44">
        <f t="shared" si="37"/>
        <v>353</v>
      </c>
      <c r="P177" s="44">
        <f t="shared" si="38"/>
        <v>3655</v>
      </c>
      <c r="Q177" s="44" t="str">
        <f t="shared" si="39"/>
        <v>YES</v>
      </c>
      <c r="R177" s="44">
        <f t="shared" si="40"/>
        <v>731</v>
      </c>
      <c r="S177" s="39" t="str">
        <f t="shared" si="41"/>
        <v>YES</v>
      </c>
      <c r="T177" s="45">
        <f t="shared" si="42"/>
        <v>9.6599849490319484E-3</v>
      </c>
      <c r="U177" s="45">
        <f t="shared" si="43"/>
        <v>0.64972292536088116</v>
      </c>
      <c r="W177" s="21" t="str">
        <f t="shared" si="44"/>
        <v>Con</v>
      </c>
      <c r="X177" s="7" t="str">
        <f t="shared" si="45"/>
        <v>Con</v>
      </c>
      <c r="Y177" s="7" t="str">
        <f t="shared" si="46"/>
        <v>Con</v>
      </c>
      <c r="Z177" s="7" t="str">
        <f t="shared" si="47"/>
        <v>Con</v>
      </c>
      <c r="AA177" s="7" t="s">
        <v>4</v>
      </c>
      <c r="AB177" s="10" t="s">
        <v>4</v>
      </c>
      <c r="AC177" s="10" t="s">
        <v>4</v>
      </c>
    </row>
    <row r="178" spans="1:29" s="4" customFormat="1" ht="15.75" x14ac:dyDescent="0.25">
      <c r="A178" s="47" t="s">
        <v>190</v>
      </c>
      <c r="B178" s="48" t="s">
        <v>665</v>
      </c>
      <c r="C178" s="38">
        <v>2005</v>
      </c>
      <c r="D178" s="61">
        <v>88058</v>
      </c>
      <c r="E178" s="61">
        <v>60439</v>
      </c>
      <c r="F178" s="40">
        <f t="shared" si="32"/>
        <v>0.68635444820459246</v>
      </c>
      <c r="G178" s="49" t="s">
        <v>4</v>
      </c>
      <c r="H178" s="50">
        <v>31206</v>
      </c>
      <c r="I178" s="51">
        <f t="shared" si="33"/>
        <v>16520</v>
      </c>
      <c r="J178" s="44" t="s">
        <v>7</v>
      </c>
      <c r="K178" s="64">
        <v>14686</v>
      </c>
      <c r="L178" s="45">
        <f t="shared" si="34"/>
        <v>0.24298879862340542</v>
      </c>
      <c r="M178" s="45">
        <f t="shared" si="35"/>
        <v>0.16677644279906426</v>
      </c>
      <c r="N178" s="44">
        <f t="shared" si="36"/>
        <v>7343</v>
      </c>
      <c r="O178" s="44" t="str">
        <f t="shared" si="37"/>
        <v/>
      </c>
      <c r="P178" s="44">
        <f t="shared" si="38"/>
        <v>4403</v>
      </c>
      <c r="Q178" s="44" t="str">
        <f t="shared" si="39"/>
        <v/>
      </c>
      <c r="R178" s="44">
        <f t="shared" si="40"/>
        <v>881</v>
      </c>
      <c r="S178" s="39" t="str">
        <f t="shared" si="41"/>
        <v/>
      </c>
      <c r="T178" s="45">
        <f t="shared" si="42"/>
        <v>0.16677644279906426</v>
      </c>
      <c r="U178" s="45">
        <f t="shared" si="43"/>
        <v>0.85313089100365669</v>
      </c>
      <c r="W178" s="21" t="str">
        <f t="shared" si="44"/>
        <v>Con</v>
      </c>
      <c r="X178" s="7" t="str">
        <f t="shared" si="45"/>
        <v>Con</v>
      </c>
      <c r="Y178" s="7" t="str">
        <f t="shared" si="46"/>
        <v>Con</v>
      </c>
      <c r="Z178" s="7" t="str">
        <f t="shared" si="47"/>
        <v>Con</v>
      </c>
      <c r="AA178" s="7" t="s">
        <v>4</v>
      </c>
      <c r="AB178" s="7" t="s">
        <v>4</v>
      </c>
      <c r="AC178" s="7" t="s">
        <v>4</v>
      </c>
    </row>
    <row r="179" spans="1:29" s="4" customFormat="1" ht="15.75" x14ac:dyDescent="0.25">
      <c r="A179" s="47" t="s">
        <v>191</v>
      </c>
      <c r="B179" s="48" t="s">
        <v>672</v>
      </c>
      <c r="C179" s="38">
        <v>2005</v>
      </c>
      <c r="D179" s="61">
        <v>53383</v>
      </c>
      <c r="E179" s="61">
        <v>34004</v>
      </c>
      <c r="F179" s="40">
        <f t="shared" si="32"/>
        <v>0.63698181068879611</v>
      </c>
      <c r="G179" s="49" t="s">
        <v>7</v>
      </c>
      <c r="H179" s="50">
        <v>15540</v>
      </c>
      <c r="I179" s="51">
        <f t="shared" si="33"/>
        <v>8896</v>
      </c>
      <c r="J179" s="44" t="s">
        <v>4</v>
      </c>
      <c r="K179" s="64">
        <v>6644</v>
      </c>
      <c r="L179" s="45">
        <f t="shared" si="34"/>
        <v>0.19538877779084812</v>
      </c>
      <c r="M179" s="45">
        <f t="shared" si="35"/>
        <v>0.12445909746548527</v>
      </c>
      <c r="N179" s="44">
        <f t="shared" si="36"/>
        <v>3322</v>
      </c>
      <c r="O179" s="44">
        <f t="shared" si="37"/>
        <v>3322</v>
      </c>
      <c r="P179" s="44">
        <f t="shared" si="38"/>
        <v>2670</v>
      </c>
      <c r="Q179" s="44" t="str">
        <f t="shared" si="39"/>
        <v/>
      </c>
      <c r="R179" s="44">
        <f t="shared" si="40"/>
        <v>534</v>
      </c>
      <c r="S179" s="39" t="str">
        <f t="shared" si="41"/>
        <v/>
      </c>
      <c r="T179" s="45">
        <f t="shared" si="42"/>
        <v>0.12445909746548527</v>
      </c>
      <c r="U179" s="45">
        <f t="shared" si="43"/>
        <v>0.76144090815428134</v>
      </c>
      <c r="W179" s="21" t="str">
        <f t="shared" si="44"/>
        <v>Lab</v>
      </c>
      <c r="X179" s="7" t="str">
        <f t="shared" si="45"/>
        <v>Lab</v>
      </c>
      <c r="Y179" s="7" t="str">
        <f t="shared" si="46"/>
        <v>Lab</v>
      </c>
      <c r="Z179" s="7" t="str">
        <f t="shared" si="47"/>
        <v>Con</v>
      </c>
      <c r="AA179" s="7" t="s">
        <v>7</v>
      </c>
      <c r="AB179" s="7" t="s">
        <v>7</v>
      </c>
      <c r="AC179" s="7" t="s">
        <v>7</v>
      </c>
    </row>
    <row r="180" spans="1:29" s="4" customFormat="1" ht="15.75" x14ac:dyDescent="0.25">
      <c r="A180" s="47" t="s">
        <v>192</v>
      </c>
      <c r="B180" s="48" t="s">
        <v>664</v>
      </c>
      <c r="C180" s="38">
        <v>2005</v>
      </c>
      <c r="D180" s="61">
        <v>67509</v>
      </c>
      <c r="E180" s="61">
        <v>35442</v>
      </c>
      <c r="F180" s="40">
        <f t="shared" si="32"/>
        <v>0.52499666711105186</v>
      </c>
      <c r="G180" s="49" t="s">
        <v>7</v>
      </c>
      <c r="H180" s="50">
        <v>20340</v>
      </c>
      <c r="I180" s="51">
        <f t="shared" si="33"/>
        <v>6842</v>
      </c>
      <c r="J180" s="44" t="s">
        <v>4</v>
      </c>
      <c r="K180" s="64">
        <v>13498</v>
      </c>
      <c r="L180" s="45">
        <f t="shared" si="34"/>
        <v>0.38084758196490043</v>
      </c>
      <c r="M180" s="45">
        <f t="shared" si="35"/>
        <v>0.19994371120887586</v>
      </c>
      <c r="N180" s="44">
        <f t="shared" si="36"/>
        <v>6749</v>
      </c>
      <c r="O180" s="44">
        <f t="shared" si="37"/>
        <v>6749</v>
      </c>
      <c r="P180" s="44">
        <f t="shared" si="38"/>
        <v>3376</v>
      </c>
      <c r="Q180" s="44" t="str">
        <f t="shared" si="39"/>
        <v/>
      </c>
      <c r="R180" s="44">
        <f t="shared" si="40"/>
        <v>676</v>
      </c>
      <c r="S180" s="39" t="str">
        <f t="shared" si="41"/>
        <v/>
      </c>
      <c r="T180" s="45">
        <f t="shared" si="42"/>
        <v>0.19994371120887586</v>
      </c>
      <c r="U180" s="45">
        <f t="shared" si="43"/>
        <v>0.72494037831992775</v>
      </c>
      <c r="W180" s="21" t="str">
        <f t="shared" si="44"/>
        <v>Lab</v>
      </c>
      <c r="X180" s="7" t="str">
        <f t="shared" si="45"/>
        <v>Lab</v>
      </c>
      <c r="Y180" s="7" t="str">
        <f t="shared" si="46"/>
        <v>Con</v>
      </c>
      <c r="Z180" s="7" t="str">
        <f t="shared" si="47"/>
        <v>Con</v>
      </c>
      <c r="AA180" s="7" t="s">
        <v>7</v>
      </c>
      <c r="AB180" s="7" t="s">
        <v>7</v>
      </c>
      <c r="AC180" s="7" t="s">
        <v>7</v>
      </c>
    </row>
    <row r="181" spans="1:29" s="4" customFormat="1" ht="15.75" x14ac:dyDescent="0.25">
      <c r="A181" s="47" t="s">
        <v>193</v>
      </c>
      <c r="B181" s="48" t="s">
        <v>665</v>
      </c>
      <c r="C181" s="38">
        <v>2005</v>
      </c>
      <c r="D181" s="61">
        <v>68173</v>
      </c>
      <c r="E181" s="61">
        <v>43818</v>
      </c>
      <c r="F181" s="40">
        <f t="shared" si="32"/>
        <v>0.64274712862863592</v>
      </c>
      <c r="G181" s="49" t="s">
        <v>7</v>
      </c>
      <c r="H181" s="50">
        <v>19272</v>
      </c>
      <c r="I181" s="51">
        <f t="shared" si="33"/>
        <v>15515</v>
      </c>
      <c r="J181" s="44" t="s">
        <v>4</v>
      </c>
      <c r="K181" s="64">
        <v>3757</v>
      </c>
      <c r="L181" s="45">
        <f t="shared" si="34"/>
        <v>8.5741019672280802E-2</v>
      </c>
      <c r="M181" s="45">
        <f t="shared" si="35"/>
        <v>5.5109794200049876E-2</v>
      </c>
      <c r="N181" s="44">
        <f t="shared" si="36"/>
        <v>1878.5</v>
      </c>
      <c r="O181" s="44">
        <f t="shared" si="37"/>
        <v>1878.5</v>
      </c>
      <c r="P181" s="44">
        <f t="shared" si="38"/>
        <v>3409</v>
      </c>
      <c r="Q181" s="44" t="str">
        <f t="shared" si="39"/>
        <v/>
      </c>
      <c r="R181" s="44">
        <f t="shared" si="40"/>
        <v>682</v>
      </c>
      <c r="S181" s="39" t="str">
        <f t="shared" si="41"/>
        <v/>
      </c>
      <c r="T181" s="45">
        <f t="shared" si="42"/>
        <v>5.5109794200049876E-2</v>
      </c>
      <c r="U181" s="45">
        <f t="shared" si="43"/>
        <v>0.69785692282868583</v>
      </c>
      <c r="W181" s="21" t="str">
        <f t="shared" si="44"/>
        <v>Lab</v>
      </c>
      <c r="X181" s="7" t="str">
        <f t="shared" si="45"/>
        <v>Lab</v>
      </c>
      <c r="Y181" s="7" t="str">
        <f t="shared" si="46"/>
        <v>Con</v>
      </c>
      <c r="Z181" s="7" t="str">
        <f t="shared" si="47"/>
        <v>Con</v>
      </c>
      <c r="AA181" s="7" t="s">
        <v>4</v>
      </c>
      <c r="AB181" s="10" t="s">
        <v>4</v>
      </c>
      <c r="AC181" s="10" t="s">
        <v>4</v>
      </c>
    </row>
    <row r="182" spans="1:29" s="4" customFormat="1" ht="15.75" x14ac:dyDescent="0.25">
      <c r="A182" s="47" t="s">
        <v>194</v>
      </c>
      <c r="B182" s="48" t="s">
        <v>665</v>
      </c>
      <c r="C182" s="38">
        <v>2005</v>
      </c>
      <c r="D182" s="61">
        <v>70397</v>
      </c>
      <c r="E182" s="61">
        <v>43373</v>
      </c>
      <c r="F182" s="40">
        <f t="shared" si="32"/>
        <v>0.61612000511385423</v>
      </c>
      <c r="G182" s="49" t="s">
        <v>7</v>
      </c>
      <c r="H182" s="50">
        <v>19683</v>
      </c>
      <c r="I182" s="51">
        <f t="shared" si="33"/>
        <v>14026</v>
      </c>
      <c r="J182" s="44" t="s">
        <v>8</v>
      </c>
      <c r="K182" s="64">
        <v>5657</v>
      </c>
      <c r="L182" s="45">
        <f t="shared" si="34"/>
        <v>0.13042676319369192</v>
      </c>
      <c r="M182" s="45">
        <f t="shared" si="35"/>
        <v>8.0358538005880928E-2</v>
      </c>
      <c r="N182" s="44">
        <f t="shared" si="36"/>
        <v>2828.5</v>
      </c>
      <c r="O182" s="44">
        <f t="shared" si="37"/>
        <v>2828.5</v>
      </c>
      <c r="P182" s="44">
        <f t="shared" si="38"/>
        <v>3520</v>
      </c>
      <c r="Q182" s="44" t="str">
        <f t="shared" si="39"/>
        <v/>
      </c>
      <c r="R182" s="44">
        <f t="shared" si="40"/>
        <v>704</v>
      </c>
      <c r="S182" s="39" t="str">
        <f t="shared" si="41"/>
        <v/>
      </c>
      <c r="T182" s="45">
        <f t="shared" si="42"/>
        <v>8.0358538005880928E-2</v>
      </c>
      <c r="U182" s="45">
        <f t="shared" si="43"/>
        <v>0.69647854311973512</v>
      </c>
      <c r="W182" s="21" t="str">
        <f t="shared" si="44"/>
        <v>Lab</v>
      </c>
      <c r="X182" s="7" t="str">
        <f t="shared" si="45"/>
        <v>Lab</v>
      </c>
      <c r="Y182" s="7" t="str">
        <f t="shared" si="46"/>
        <v>LD</v>
      </c>
      <c r="Z182" s="7" t="str">
        <f t="shared" si="47"/>
        <v>LD</v>
      </c>
      <c r="AA182" s="7" t="s">
        <v>7</v>
      </c>
      <c r="AB182" s="10" t="s">
        <v>8</v>
      </c>
      <c r="AC182" s="7" t="s">
        <v>7</v>
      </c>
    </row>
    <row r="183" spans="1:29" s="4" customFormat="1" ht="15.75" x14ac:dyDescent="0.25">
      <c r="A183" s="47" t="s">
        <v>197</v>
      </c>
      <c r="B183" s="48" t="s">
        <v>665</v>
      </c>
      <c r="C183" s="38">
        <v>2005</v>
      </c>
      <c r="D183" s="61">
        <v>70450</v>
      </c>
      <c r="E183" s="61">
        <v>43434</v>
      </c>
      <c r="F183" s="40">
        <f t="shared" si="32"/>
        <v>0.61652235628105034</v>
      </c>
      <c r="G183" s="49" t="s">
        <v>7</v>
      </c>
      <c r="H183" s="50">
        <v>21416</v>
      </c>
      <c r="I183" s="51">
        <f t="shared" si="33"/>
        <v>11351</v>
      </c>
      <c r="J183" s="44" t="s">
        <v>4</v>
      </c>
      <c r="K183" s="64">
        <v>10065</v>
      </c>
      <c r="L183" s="45">
        <f t="shared" si="34"/>
        <v>0.23173090205829536</v>
      </c>
      <c r="M183" s="45">
        <f t="shared" si="35"/>
        <v>0.14286728176011357</v>
      </c>
      <c r="N183" s="44">
        <f t="shared" si="36"/>
        <v>5032.5</v>
      </c>
      <c r="O183" s="44">
        <f t="shared" si="37"/>
        <v>5032.5</v>
      </c>
      <c r="P183" s="44">
        <f t="shared" si="38"/>
        <v>3523</v>
      </c>
      <c r="Q183" s="44" t="str">
        <f t="shared" si="39"/>
        <v/>
      </c>
      <c r="R183" s="44">
        <f t="shared" si="40"/>
        <v>705</v>
      </c>
      <c r="S183" s="39" t="str">
        <f t="shared" si="41"/>
        <v/>
      </c>
      <c r="T183" s="45">
        <f t="shared" si="42"/>
        <v>0.14286728176011357</v>
      </c>
      <c r="U183" s="45">
        <f t="shared" si="43"/>
        <v>0.75938963804116388</v>
      </c>
      <c r="W183" s="21" t="str">
        <f t="shared" si="44"/>
        <v>Lab</v>
      </c>
      <c r="X183" s="7" t="str">
        <f t="shared" si="45"/>
        <v>Lab</v>
      </c>
      <c r="Y183" s="7" t="str">
        <f t="shared" si="46"/>
        <v>Lab</v>
      </c>
      <c r="Z183" s="7" t="str">
        <f t="shared" si="47"/>
        <v>Con</v>
      </c>
      <c r="AA183" s="7" t="s">
        <v>7</v>
      </c>
      <c r="AB183" s="7" t="s">
        <v>7</v>
      </c>
      <c r="AC183" s="7" t="s">
        <v>7</v>
      </c>
    </row>
    <row r="184" spans="1:29" s="4" customFormat="1" ht="15.75" x14ac:dyDescent="0.25">
      <c r="A184" s="52" t="s">
        <v>198</v>
      </c>
      <c r="B184" s="48" t="s">
        <v>665</v>
      </c>
      <c r="C184" s="38">
        <v>2005</v>
      </c>
      <c r="D184" s="61">
        <v>84261</v>
      </c>
      <c r="E184" s="61">
        <v>55820</v>
      </c>
      <c r="F184" s="40">
        <f t="shared" si="32"/>
        <v>0.66246543478002873</v>
      </c>
      <c r="G184" s="49" t="s">
        <v>7</v>
      </c>
      <c r="H184" s="50">
        <v>24823</v>
      </c>
      <c r="I184" s="51">
        <f t="shared" si="33"/>
        <v>20328</v>
      </c>
      <c r="J184" s="44" t="s">
        <v>4</v>
      </c>
      <c r="K184" s="64">
        <v>4495</v>
      </c>
      <c r="L184" s="45">
        <f t="shared" si="34"/>
        <v>8.0526692941597991E-2</v>
      </c>
      <c r="M184" s="45">
        <f t="shared" si="35"/>
        <v>5.3346150650953585E-2</v>
      </c>
      <c r="N184" s="44">
        <f t="shared" si="36"/>
        <v>2247.5</v>
      </c>
      <c r="O184" s="44">
        <f t="shared" si="37"/>
        <v>2247.5</v>
      </c>
      <c r="P184" s="44">
        <f t="shared" si="38"/>
        <v>4214</v>
      </c>
      <c r="Q184" s="44" t="str">
        <f t="shared" si="39"/>
        <v/>
      </c>
      <c r="R184" s="44">
        <f t="shared" si="40"/>
        <v>843</v>
      </c>
      <c r="S184" s="39" t="str">
        <f t="shared" si="41"/>
        <v/>
      </c>
      <c r="T184" s="45">
        <f t="shared" si="42"/>
        <v>5.3346150650953585E-2</v>
      </c>
      <c r="U184" s="45">
        <f t="shared" si="43"/>
        <v>0.71581158543098233</v>
      </c>
      <c r="W184" s="21" t="str">
        <f t="shared" si="44"/>
        <v>Lab</v>
      </c>
      <c r="X184" s="7" t="str">
        <f t="shared" si="45"/>
        <v>Lab</v>
      </c>
      <c r="Y184" s="7" t="str">
        <f t="shared" si="46"/>
        <v>Con</v>
      </c>
      <c r="Z184" s="7" t="str">
        <f t="shared" si="47"/>
        <v>Con</v>
      </c>
      <c r="AA184" s="7" t="s">
        <v>4</v>
      </c>
      <c r="AB184" s="10" t="s">
        <v>4</v>
      </c>
      <c r="AC184" s="10" t="s">
        <v>4</v>
      </c>
    </row>
    <row r="185" spans="1:29" s="4" customFormat="1" ht="15.75" x14ac:dyDescent="0.25">
      <c r="A185" s="52" t="s">
        <v>716</v>
      </c>
      <c r="B185" s="48" t="s">
        <v>665</v>
      </c>
      <c r="C185" s="38">
        <v>2005</v>
      </c>
      <c r="D185" s="61">
        <v>74255</v>
      </c>
      <c r="E185" s="61">
        <v>51143</v>
      </c>
      <c r="F185" s="40">
        <f t="shared" si="32"/>
        <v>0.6887482324422598</v>
      </c>
      <c r="G185" s="49" t="s">
        <v>4</v>
      </c>
      <c r="H185" s="50">
        <v>24378</v>
      </c>
      <c r="I185" s="51">
        <f t="shared" si="33"/>
        <v>13625</v>
      </c>
      <c r="J185" s="44" t="s">
        <v>7</v>
      </c>
      <c r="K185" s="64">
        <v>10753</v>
      </c>
      <c r="L185" s="45">
        <f t="shared" si="34"/>
        <v>0.21025360264356804</v>
      </c>
      <c r="M185" s="45">
        <f t="shared" si="35"/>
        <v>0.14481179718537474</v>
      </c>
      <c r="N185" s="44">
        <f t="shared" si="36"/>
        <v>5376.5</v>
      </c>
      <c r="O185" s="44" t="str">
        <f t="shared" si="37"/>
        <v/>
      </c>
      <c r="P185" s="44">
        <f t="shared" si="38"/>
        <v>3713</v>
      </c>
      <c r="Q185" s="44" t="str">
        <f t="shared" si="39"/>
        <v/>
      </c>
      <c r="R185" s="44">
        <f t="shared" si="40"/>
        <v>743</v>
      </c>
      <c r="S185" s="39" t="str">
        <f t="shared" si="41"/>
        <v/>
      </c>
      <c r="T185" s="45">
        <f t="shared" si="42"/>
        <v>0.14481179718537474</v>
      </c>
      <c r="U185" s="45">
        <f t="shared" si="43"/>
        <v>0.83356002962763454</v>
      </c>
      <c r="W185" s="21" t="str">
        <f t="shared" si="44"/>
        <v>Con</v>
      </c>
      <c r="X185" s="7" t="str">
        <f t="shared" si="45"/>
        <v>Con</v>
      </c>
      <c r="Y185" s="7" t="str">
        <f t="shared" si="46"/>
        <v>Con</v>
      </c>
      <c r="Z185" s="7" t="str">
        <f t="shared" si="47"/>
        <v>Lab</v>
      </c>
      <c r="AA185" s="7" t="s">
        <v>4</v>
      </c>
      <c r="AB185" s="7" t="s">
        <v>4</v>
      </c>
      <c r="AC185" s="7" t="s">
        <v>4</v>
      </c>
    </row>
    <row r="186" spans="1:29" s="4" customFormat="1" ht="15.75" x14ac:dyDescent="0.25">
      <c r="A186" s="52" t="s">
        <v>199</v>
      </c>
      <c r="B186" s="48" t="s">
        <v>669</v>
      </c>
      <c r="C186" s="38">
        <v>2005</v>
      </c>
      <c r="D186" s="61">
        <v>86324</v>
      </c>
      <c r="E186" s="61">
        <v>56146</v>
      </c>
      <c r="F186" s="40">
        <f t="shared" si="32"/>
        <v>0.6504100829433298</v>
      </c>
      <c r="G186" s="49" t="s">
        <v>4</v>
      </c>
      <c r="H186" s="50">
        <v>27253</v>
      </c>
      <c r="I186" s="51">
        <f t="shared" si="33"/>
        <v>14059</v>
      </c>
      <c r="J186" s="44" t="s">
        <v>8</v>
      </c>
      <c r="K186" s="64">
        <v>13194</v>
      </c>
      <c r="L186" s="45">
        <f t="shared" si="34"/>
        <v>0.23499447868058276</v>
      </c>
      <c r="M186" s="45">
        <f t="shared" si="35"/>
        <v>0.15284277836986238</v>
      </c>
      <c r="N186" s="44">
        <f t="shared" si="36"/>
        <v>6597</v>
      </c>
      <c r="O186" s="44" t="str">
        <f t="shared" si="37"/>
        <v/>
      </c>
      <c r="P186" s="44">
        <f t="shared" si="38"/>
        <v>4317</v>
      </c>
      <c r="Q186" s="44" t="str">
        <f t="shared" si="39"/>
        <v/>
      </c>
      <c r="R186" s="44">
        <f t="shared" si="40"/>
        <v>864</v>
      </c>
      <c r="S186" s="39" t="str">
        <f t="shared" si="41"/>
        <v/>
      </c>
      <c r="T186" s="45">
        <f t="shared" si="42"/>
        <v>0.15284277836986238</v>
      </c>
      <c r="U186" s="45">
        <f t="shared" si="43"/>
        <v>0.80325286131319218</v>
      </c>
      <c r="W186" s="21" t="str">
        <f t="shared" si="44"/>
        <v>Con</v>
      </c>
      <c r="X186" s="7" t="str">
        <f t="shared" si="45"/>
        <v>Con</v>
      </c>
      <c r="Y186" s="7" t="str">
        <f t="shared" si="46"/>
        <v>Con</v>
      </c>
      <c r="Z186" s="7" t="str">
        <f t="shared" si="47"/>
        <v>LD</v>
      </c>
      <c r="AA186" s="7" t="s">
        <v>4</v>
      </c>
      <c r="AB186" s="7" t="s">
        <v>4</v>
      </c>
      <c r="AC186" s="7" t="s">
        <v>4</v>
      </c>
    </row>
    <row r="187" spans="1:29" s="4" customFormat="1" ht="15.75" x14ac:dyDescent="0.25">
      <c r="A187" s="47" t="s">
        <v>201</v>
      </c>
      <c r="B187" s="48" t="s">
        <v>669</v>
      </c>
      <c r="C187" s="38">
        <v>2005</v>
      </c>
      <c r="D187" s="61">
        <v>70344</v>
      </c>
      <c r="E187" s="61">
        <v>49247</v>
      </c>
      <c r="F187" s="40">
        <f t="shared" si="32"/>
        <v>0.70008813829182304</v>
      </c>
      <c r="G187" s="49" t="s">
        <v>4</v>
      </c>
      <c r="H187" s="50">
        <v>23075</v>
      </c>
      <c r="I187" s="51">
        <f t="shared" si="33"/>
        <v>15139</v>
      </c>
      <c r="J187" s="44" t="s">
        <v>8</v>
      </c>
      <c r="K187" s="64">
        <v>7936</v>
      </c>
      <c r="L187" s="45">
        <f t="shared" si="34"/>
        <v>0.16114687189067353</v>
      </c>
      <c r="M187" s="45">
        <f t="shared" si="35"/>
        <v>0.11281701353349255</v>
      </c>
      <c r="N187" s="44">
        <f t="shared" si="36"/>
        <v>3968</v>
      </c>
      <c r="O187" s="44" t="str">
        <f t="shared" si="37"/>
        <v/>
      </c>
      <c r="P187" s="44">
        <f t="shared" si="38"/>
        <v>3518</v>
      </c>
      <c r="Q187" s="44" t="str">
        <f t="shared" si="39"/>
        <v/>
      </c>
      <c r="R187" s="44">
        <f t="shared" si="40"/>
        <v>704</v>
      </c>
      <c r="S187" s="39" t="str">
        <f t="shared" si="41"/>
        <v/>
      </c>
      <c r="T187" s="45">
        <f t="shared" si="42"/>
        <v>0.11281701353349255</v>
      </c>
      <c r="U187" s="45">
        <f t="shared" si="43"/>
        <v>0.81290515182531564</v>
      </c>
      <c r="W187" s="21" t="str">
        <f t="shared" si="44"/>
        <v>Con</v>
      </c>
      <c r="X187" s="7" t="str">
        <f t="shared" si="45"/>
        <v>Con</v>
      </c>
      <c r="Y187" s="7" t="str">
        <f t="shared" si="46"/>
        <v>Con</v>
      </c>
      <c r="Z187" s="7" t="str">
        <f t="shared" si="47"/>
        <v>LD</v>
      </c>
      <c r="AA187" s="7" t="s">
        <v>4</v>
      </c>
      <c r="AB187" s="7" t="s">
        <v>4</v>
      </c>
      <c r="AC187" s="10" t="s">
        <v>4</v>
      </c>
    </row>
    <row r="188" spans="1:29" s="4" customFormat="1" ht="15.75" x14ac:dyDescent="0.25">
      <c r="A188" s="47" t="s">
        <v>202</v>
      </c>
      <c r="B188" s="48" t="s">
        <v>669</v>
      </c>
      <c r="C188" s="38">
        <v>2005</v>
      </c>
      <c r="D188" s="61">
        <v>76160</v>
      </c>
      <c r="E188" s="61">
        <v>51930</v>
      </c>
      <c r="F188" s="40">
        <f t="shared" si="32"/>
        <v>0.68185399159663862</v>
      </c>
      <c r="G188" s="49" t="s">
        <v>8</v>
      </c>
      <c r="H188" s="50">
        <v>23840</v>
      </c>
      <c r="I188" s="51">
        <f t="shared" si="33"/>
        <v>18868</v>
      </c>
      <c r="J188" s="44" t="s">
        <v>4</v>
      </c>
      <c r="K188" s="64">
        <v>4972</v>
      </c>
      <c r="L188" s="45">
        <f t="shared" si="34"/>
        <v>9.5744271134219142E-2</v>
      </c>
      <c r="M188" s="45">
        <f t="shared" si="35"/>
        <v>6.5283613445378155E-2</v>
      </c>
      <c r="N188" s="44">
        <f t="shared" si="36"/>
        <v>2486</v>
      </c>
      <c r="O188" s="44" t="str">
        <f t="shared" si="37"/>
        <v/>
      </c>
      <c r="P188" s="44">
        <f t="shared" si="38"/>
        <v>3808</v>
      </c>
      <c r="Q188" s="44" t="str">
        <f t="shared" si="39"/>
        <v/>
      </c>
      <c r="R188" s="44">
        <f t="shared" si="40"/>
        <v>762</v>
      </c>
      <c r="S188" s="39" t="str">
        <f t="shared" si="41"/>
        <v/>
      </c>
      <c r="T188" s="45">
        <f t="shared" si="42"/>
        <v>6.5283613445378155E-2</v>
      </c>
      <c r="U188" s="45">
        <f t="shared" si="43"/>
        <v>0.74713760504201676</v>
      </c>
      <c r="W188" s="21" t="str">
        <f t="shared" si="44"/>
        <v>LD</v>
      </c>
      <c r="X188" s="7" t="str">
        <f t="shared" si="45"/>
        <v>LD</v>
      </c>
      <c r="Y188" s="7" t="str">
        <f t="shared" si="46"/>
        <v>LD</v>
      </c>
      <c r="Z188" s="7" t="str">
        <f t="shared" si="47"/>
        <v>Con</v>
      </c>
      <c r="AA188" s="7" t="s">
        <v>8</v>
      </c>
      <c r="AB188" s="6" t="s">
        <v>8</v>
      </c>
      <c r="AC188" s="6" t="s">
        <v>8</v>
      </c>
    </row>
    <row r="189" spans="1:29" s="4" customFormat="1" ht="15.75" x14ac:dyDescent="0.25">
      <c r="A189" s="47" t="s">
        <v>203</v>
      </c>
      <c r="B189" s="48" t="s">
        <v>669</v>
      </c>
      <c r="C189" s="38">
        <v>2005</v>
      </c>
      <c r="D189" s="61">
        <v>71373</v>
      </c>
      <c r="E189" s="61">
        <v>48885</v>
      </c>
      <c r="F189" s="40">
        <f t="shared" si="32"/>
        <v>0.68492286999285446</v>
      </c>
      <c r="G189" s="49" t="s">
        <v>4</v>
      </c>
      <c r="H189" s="50">
        <v>21906</v>
      </c>
      <c r="I189" s="51">
        <f t="shared" si="33"/>
        <v>11765</v>
      </c>
      <c r="J189" s="44" t="s">
        <v>8</v>
      </c>
      <c r="K189" s="64">
        <v>10141</v>
      </c>
      <c r="L189" s="45">
        <f t="shared" si="34"/>
        <v>0.20744604684463536</v>
      </c>
      <c r="M189" s="45">
        <f t="shared" si="35"/>
        <v>0.14208454177349977</v>
      </c>
      <c r="N189" s="44">
        <f t="shared" si="36"/>
        <v>5070.5</v>
      </c>
      <c r="O189" s="44" t="str">
        <f t="shared" si="37"/>
        <v/>
      </c>
      <c r="P189" s="44">
        <f t="shared" si="38"/>
        <v>3569</v>
      </c>
      <c r="Q189" s="44" t="str">
        <f t="shared" si="39"/>
        <v/>
      </c>
      <c r="R189" s="44">
        <f t="shared" si="40"/>
        <v>714</v>
      </c>
      <c r="S189" s="39" t="str">
        <f t="shared" si="41"/>
        <v/>
      </c>
      <c r="T189" s="45">
        <f t="shared" si="42"/>
        <v>0.14208454177349977</v>
      </c>
      <c r="U189" s="45">
        <f t="shared" si="43"/>
        <v>0.82700741176635417</v>
      </c>
      <c r="W189" s="21" t="str">
        <f t="shared" si="44"/>
        <v>Con</v>
      </c>
      <c r="X189" s="7" t="str">
        <f t="shared" si="45"/>
        <v>Con</v>
      </c>
      <c r="Y189" s="7" t="str">
        <f t="shared" si="46"/>
        <v>Con</v>
      </c>
      <c r="Z189" s="7" t="str">
        <f t="shared" si="47"/>
        <v>LD</v>
      </c>
      <c r="AA189" s="7" t="s">
        <v>4</v>
      </c>
      <c r="AB189" s="7" t="s">
        <v>4</v>
      </c>
      <c r="AC189" s="7" t="s">
        <v>4</v>
      </c>
    </row>
    <row r="190" spans="1:29" s="4" customFormat="1" ht="15.75" x14ac:dyDescent="0.25">
      <c r="A190" s="47" t="s">
        <v>204</v>
      </c>
      <c r="B190" s="48" t="s">
        <v>669</v>
      </c>
      <c r="C190" s="38">
        <v>2005</v>
      </c>
      <c r="D190" s="61">
        <v>83131</v>
      </c>
      <c r="E190" s="61">
        <v>58584</v>
      </c>
      <c r="F190" s="40">
        <f t="shared" si="32"/>
        <v>0.70471905787251443</v>
      </c>
      <c r="G190" s="49" t="s">
        <v>4</v>
      </c>
      <c r="H190" s="50">
        <v>25013</v>
      </c>
      <c r="I190" s="51">
        <f t="shared" si="33"/>
        <v>21777</v>
      </c>
      <c r="J190" s="44" t="s">
        <v>8</v>
      </c>
      <c r="K190" s="64">
        <v>3236</v>
      </c>
      <c r="L190" s="45">
        <f t="shared" si="34"/>
        <v>5.5236924757613E-2</v>
      </c>
      <c r="M190" s="45">
        <f t="shared" si="35"/>
        <v>3.8926513574960006E-2</v>
      </c>
      <c r="N190" s="44">
        <f t="shared" si="36"/>
        <v>1618</v>
      </c>
      <c r="O190" s="44" t="str">
        <f t="shared" si="37"/>
        <v/>
      </c>
      <c r="P190" s="44">
        <f t="shared" si="38"/>
        <v>4157</v>
      </c>
      <c r="Q190" s="44" t="str">
        <f t="shared" si="39"/>
        <v>YES</v>
      </c>
      <c r="R190" s="44">
        <f t="shared" si="40"/>
        <v>832</v>
      </c>
      <c r="S190" s="39" t="str">
        <f t="shared" si="41"/>
        <v/>
      </c>
      <c r="T190" s="45">
        <f t="shared" si="42"/>
        <v>3.8926513574960006E-2</v>
      </c>
      <c r="U190" s="45">
        <f t="shared" si="43"/>
        <v>0.74364557144747445</v>
      </c>
      <c r="W190" s="21" t="str">
        <f t="shared" si="44"/>
        <v>LD</v>
      </c>
      <c r="X190" s="7" t="str">
        <f t="shared" si="45"/>
        <v>Con</v>
      </c>
      <c r="Y190" s="7" t="str">
        <f t="shared" si="46"/>
        <v>Con</v>
      </c>
      <c r="Z190" s="7" t="str">
        <f t="shared" si="47"/>
        <v>LD</v>
      </c>
      <c r="AA190" s="7" t="s">
        <v>8</v>
      </c>
      <c r="AB190" s="7" t="s">
        <v>4</v>
      </c>
      <c r="AC190" s="10" t="s">
        <v>4</v>
      </c>
    </row>
    <row r="191" spans="1:29" s="4" customFormat="1" ht="31.5" x14ac:dyDescent="0.25">
      <c r="A191" s="47" t="s">
        <v>205</v>
      </c>
      <c r="B191" s="48" t="s">
        <v>681</v>
      </c>
      <c r="C191" s="38">
        <v>2005</v>
      </c>
      <c r="D191" s="61">
        <v>62245</v>
      </c>
      <c r="E191" s="61">
        <v>38595</v>
      </c>
      <c r="F191" s="40">
        <f t="shared" si="32"/>
        <v>0.62004980319704395</v>
      </c>
      <c r="G191" s="49" t="s">
        <v>7</v>
      </c>
      <c r="H191" s="50">
        <v>15807</v>
      </c>
      <c r="I191" s="51">
        <f t="shared" si="33"/>
        <v>11192</v>
      </c>
      <c r="J191" s="44" t="s">
        <v>4</v>
      </c>
      <c r="K191" s="64">
        <v>4615</v>
      </c>
      <c r="L191" s="45">
        <f t="shared" si="34"/>
        <v>0.11957507449151444</v>
      </c>
      <c r="M191" s="45">
        <f t="shared" si="35"/>
        <v>7.4142501405735403E-2</v>
      </c>
      <c r="N191" s="44">
        <f t="shared" si="36"/>
        <v>2307.5</v>
      </c>
      <c r="O191" s="44">
        <f t="shared" si="37"/>
        <v>2307.5</v>
      </c>
      <c r="P191" s="44">
        <f t="shared" si="38"/>
        <v>3113</v>
      </c>
      <c r="Q191" s="44" t="str">
        <f t="shared" si="39"/>
        <v/>
      </c>
      <c r="R191" s="44">
        <f t="shared" si="40"/>
        <v>623</v>
      </c>
      <c r="S191" s="39" t="str">
        <f t="shared" si="41"/>
        <v/>
      </c>
      <c r="T191" s="45">
        <f t="shared" si="42"/>
        <v>7.4142501405735403E-2</v>
      </c>
      <c r="U191" s="45">
        <f t="shared" si="43"/>
        <v>0.69419230460277936</v>
      </c>
      <c r="W191" s="21" t="str">
        <f t="shared" si="44"/>
        <v>Lab</v>
      </c>
      <c r="X191" s="7" t="str">
        <f t="shared" si="45"/>
        <v>Lab</v>
      </c>
      <c r="Y191" s="7" t="str">
        <f t="shared" si="46"/>
        <v>Con</v>
      </c>
      <c r="Z191" s="7" t="str">
        <f t="shared" si="47"/>
        <v>Con</v>
      </c>
      <c r="AA191" s="7" t="s">
        <v>4</v>
      </c>
      <c r="AB191" s="10" t="s">
        <v>4</v>
      </c>
      <c r="AC191" s="10" t="s">
        <v>4</v>
      </c>
    </row>
    <row r="192" spans="1:29" s="4" customFormat="1" ht="31.5" x14ac:dyDescent="0.25">
      <c r="A192" s="47" t="s">
        <v>206</v>
      </c>
      <c r="B192" s="48" t="s">
        <v>681</v>
      </c>
      <c r="C192" s="38">
        <v>2005</v>
      </c>
      <c r="D192" s="61">
        <v>66993</v>
      </c>
      <c r="E192" s="61">
        <v>36864</v>
      </c>
      <c r="F192" s="40">
        <f t="shared" si="32"/>
        <v>0.55026644574806327</v>
      </c>
      <c r="G192" s="49" t="s">
        <v>7</v>
      </c>
      <c r="H192" s="50">
        <v>19418</v>
      </c>
      <c r="I192" s="51">
        <f t="shared" si="33"/>
        <v>10820</v>
      </c>
      <c r="J192" s="44" t="s">
        <v>4</v>
      </c>
      <c r="K192" s="64">
        <v>8598</v>
      </c>
      <c r="L192" s="45">
        <f t="shared" si="34"/>
        <v>0.23323567708333334</v>
      </c>
      <c r="M192" s="45">
        <f t="shared" si="35"/>
        <v>0.12834176705028882</v>
      </c>
      <c r="N192" s="44">
        <f t="shared" si="36"/>
        <v>4299</v>
      </c>
      <c r="O192" s="44">
        <f t="shared" si="37"/>
        <v>4299</v>
      </c>
      <c r="P192" s="44">
        <f t="shared" si="38"/>
        <v>3350</v>
      </c>
      <c r="Q192" s="44" t="str">
        <f t="shared" si="39"/>
        <v/>
      </c>
      <c r="R192" s="44">
        <f t="shared" si="40"/>
        <v>670</v>
      </c>
      <c r="S192" s="39" t="str">
        <f t="shared" si="41"/>
        <v/>
      </c>
      <c r="T192" s="45">
        <f t="shared" si="42"/>
        <v>0.12834176705028882</v>
      </c>
      <c r="U192" s="45">
        <f t="shared" si="43"/>
        <v>0.67860821279835215</v>
      </c>
      <c r="W192" s="21" t="str">
        <f t="shared" si="44"/>
        <v>Lab</v>
      </c>
      <c r="X192" s="7" t="str">
        <f t="shared" si="45"/>
        <v>Lab</v>
      </c>
      <c r="Y192" s="7" t="str">
        <f t="shared" si="46"/>
        <v>Con</v>
      </c>
      <c r="Z192" s="7" t="str">
        <f t="shared" si="47"/>
        <v>Con</v>
      </c>
      <c r="AA192" s="7" t="s">
        <v>7</v>
      </c>
      <c r="AB192" s="7" t="s">
        <v>7</v>
      </c>
      <c r="AC192" s="7" t="s">
        <v>7</v>
      </c>
    </row>
    <row r="193" spans="1:29" s="4" customFormat="1" ht="31.5" x14ac:dyDescent="0.25">
      <c r="A193" s="47" t="s">
        <v>207</v>
      </c>
      <c r="B193" s="48" t="s">
        <v>681</v>
      </c>
      <c r="C193" s="38">
        <v>2005</v>
      </c>
      <c r="D193" s="61">
        <v>65731</v>
      </c>
      <c r="E193" s="61">
        <v>34351</v>
      </c>
      <c r="F193" s="40">
        <f t="shared" si="32"/>
        <v>0.5225996866014514</v>
      </c>
      <c r="G193" s="49" t="s">
        <v>7</v>
      </c>
      <c r="H193" s="50">
        <v>17617</v>
      </c>
      <c r="I193" s="51">
        <f t="shared" si="33"/>
        <v>7815</v>
      </c>
      <c r="J193" s="44" t="s">
        <v>8</v>
      </c>
      <c r="K193" s="64">
        <v>9802</v>
      </c>
      <c r="L193" s="45">
        <f t="shared" si="34"/>
        <v>0.28534831591511162</v>
      </c>
      <c r="M193" s="45">
        <f t="shared" si="35"/>
        <v>0.14912294046948929</v>
      </c>
      <c r="N193" s="44">
        <f t="shared" si="36"/>
        <v>4901</v>
      </c>
      <c r="O193" s="44">
        <f t="shared" si="37"/>
        <v>4901</v>
      </c>
      <c r="P193" s="44">
        <f t="shared" si="38"/>
        <v>3287</v>
      </c>
      <c r="Q193" s="44" t="str">
        <f t="shared" si="39"/>
        <v/>
      </c>
      <c r="R193" s="44">
        <f t="shared" si="40"/>
        <v>658</v>
      </c>
      <c r="S193" s="39" t="str">
        <f t="shared" si="41"/>
        <v/>
      </c>
      <c r="T193" s="45">
        <f t="shared" si="42"/>
        <v>0.14912294046948929</v>
      </c>
      <c r="U193" s="45">
        <f t="shared" si="43"/>
        <v>0.67172262707094066</v>
      </c>
      <c r="W193" s="21" t="str">
        <f t="shared" si="44"/>
        <v>Lab</v>
      </c>
      <c r="X193" s="7" t="str">
        <f t="shared" si="45"/>
        <v>Lab</v>
      </c>
      <c r="Y193" s="7" t="str">
        <f t="shared" si="46"/>
        <v>LD</v>
      </c>
      <c r="Z193" s="7" t="str">
        <f t="shared" si="47"/>
        <v>LD</v>
      </c>
      <c r="AA193" s="7" t="s">
        <v>7</v>
      </c>
      <c r="AB193" s="7" t="s">
        <v>7</v>
      </c>
      <c r="AC193" s="7" t="s">
        <v>7</v>
      </c>
    </row>
    <row r="194" spans="1:29" s="4" customFormat="1" ht="31.5" x14ac:dyDescent="0.25">
      <c r="A194" s="47" t="s">
        <v>208</v>
      </c>
      <c r="B194" s="48" t="s">
        <v>681</v>
      </c>
      <c r="C194" s="38">
        <v>2005</v>
      </c>
      <c r="D194" s="61">
        <v>61741</v>
      </c>
      <c r="E194" s="61">
        <v>31578</v>
      </c>
      <c r="F194" s="40">
        <f t="shared" ref="F194:F257" si="48">E194/D194</f>
        <v>0.51145916003951997</v>
      </c>
      <c r="G194" s="49" t="s">
        <v>7</v>
      </c>
      <c r="H194" s="50">
        <v>17531</v>
      </c>
      <c r="I194" s="51">
        <f t="shared" ref="I194:I257" si="49">H194-K194</f>
        <v>4875</v>
      </c>
      <c r="J194" s="44" t="s">
        <v>4</v>
      </c>
      <c r="K194" s="64">
        <v>12656</v>
      </c>
      <c r="L194" s="45">
        <f t="shared" ref="L194:L257" si="50">K194/E194</f>
        <v>0.40078535689404016</v>
      </c>
      <c r="M194" s="45">
        <f t="shared" ref="M194:M257" si="51">K194/D194</f>
        <v>0.20498534199316498</v>
      </c>
      <c r="N194" s="44">
        <f t="shared" ref="N194:N257" si="52">(H194-I194)/2</f>
        <v>6328</v>
      </c>
      <c r="O194" s="44">
        <f t="shared" ref="O194:O257" si="53">IF(G194="Lab",N194,"")</f>
        <v>6328</v>
      </c>
      <c r="P194" s="44">
        <f t="shared" ref="P194:P257" si="54">ROUNDUP((D194/10)/2, 0)</f>
        <v>3088</v>
      </c>
      <c r="Q194" s="44" t="str">
        <f t="shared" ref="Q194:Q257" si="55">IF(P194&gt;K194,"YES","")</f>
        <v/>
      </c>
      <c r="R194" s="44">
        <f t="shared" ref="R194:R257" si="56">ROUNDUP(D194/100,0)</f>
        <v>618</v>
      </c>
      <c r="S194" s="39" t="str">
        <f t="shared" ref="S194:S257" si="57">IF(R194&gt;K194,"YES","")</f>
        <v/>
      </c>
      <c r="T194" s="45">
        <f t="shared" ref="T194:T257" si="58">K194/D194</f>
        <v>0.20498534199316498</v>
      </c>
      <c r="U194" s="45">
        <f t="shared" ref="U194:U257" si="59">T194+F194</f>
        <v>0.71644450203268495</v>
      </c>
      <c r="W194" s="21" t="str">
        <f t="shared" ref="W194:W257" si="60">IF(Q194="yes", J194,G194)</f>
        <v>Lab</v>
      </c>
      <c r="X194" s="7" t="str">
        <f t="shared" ref="X194:X257" si="61">IF(S194="yes", J194,G194)</f>
        <v>Lab</v>
      </c>
      <c r="Y194" s="7" t="str">
        <f t="shared" ref="Y194:Y257" si="62">IF(U194&lt;74%, J194,G194)</f>
        <v>Con</v>
      </c>
      <c r="Z194" s="7" t="str">
        <f t="shared" ref="Z194:Z257" si="63">IF(U194&lt;84.5%, J194,G194)</f>
        <v>Con</v>
      </c>
      <c r="AA194" s="7" t="s">
        <v>7</v>
      </c>
      <c r="AB194" s="7" t="s">
        <v>7</v>
      </c>
      <c r="AC194" s="7" t="s">
        <v>7</v>
      </c>
    </row>
    <row r="195" spans="1:29" s="4" customFormat="1" ht="15.75" x14ac:dyDescent="0.25">
      <c r="A195" s="47" t="s">
        <v>209</v>
      </c>
      <c r="B195" s="48" t="s">
        <v>669</v>
      </c>
      <c r="C195" s="38">
        <v>2005</v>
      </c>
      <c r="D195" s="61">
        <v>65883</v>
      </c>
      <c r="E195" s="61">
        <v>45159</v>
      </c>
      <c r="F195" s="40">
        <f t="shared" si="48"/>
        <v>0.6854423751195301</v>
      </c>
      <c r="G195" s="49" t="s">
        <v>8</v>
      </c>
      <c r="H195" s="50">
        <v>22000</v>
      </c>
      <c r="I195" s="51">
        <f t="shared" si="49"/>
        <v>16518</v>
      </c>
      <c r="J195" s="44" t="s">
        <v>4</v>
      </c>
      <c r="K195" s="64">
        <v>5482</v>
      </c>
      <c r="L195" s="45">
        <f t="shared" si="50"/>
        <v>0.12139329923160389</v>
      </c>
      <c r="M195" s="45">
        <f t="shared" si="51"/>
        <v>8.3208111348906391E-2</v>
      </c>
      <c r="N195" s="44">
        <f t="shared" si="52"/>
        <v>2741</v>
      </c>
      <c r="O195" s="44" t="str">
        <f t="shared" si="53"/>
        <v/>
      </c>
      <c r="P195" s="44">
        <f t="shared" si="54"/>
        <v>3295</v>
      </c>
      <c r="Q195" s="44" t="str">
        <f t="shared" si="55"/>
        <v/>
      </c>
      <c r="R195" s="44">
        <f t="shared" si="56"/>
        <v>659</v>
      </c>
      <c r="S195" s="39" t="str">
        <f t="shared" si="57"/>
        <v/>
      </c>
      <c r="T195" s="45">
        <f t="shared" si="58"/>
        <v>8.3208111348906391E-2</v>
      </c>
      <c r="U195" s="45">
        <f t="shared" si="59"/>
        <v>0.76865048646843648</v>
      </c>
      <c r="W195" s="21" t="str">
        <f t="shared" si="60"/>
        <v>LD</v>
      </c>
      <c r="X195" s="7" t="str">
        <f t="shared" si="61"/>
        <v>LD</v>
      </c>
      <c r="Y195" s="7" t="str">
        <f t="shared" si="62"/>
        <v>LD</v>
      </c>
      <c r="Z195" s="7" t="str">
        <f t="shared" si="63"/>
        <v>Con</v>
      </c>
      <c r="AA195" s="7" t="s">
        <v>8</v>
      </c>
      <c r="AB195" s="6" t="s">
        <v>8</v>
      </c>
      <c r="AC195" s="6" t="s">
        <v>8</v>
      </c>
    </row>
    <row r="196" spans="1:29" s="4" customFormat="1" ht="15.75" x14ac:dyDescent="0.25">
      <c r="A196" s="52" t="s">
        <v>210</v>
      </c>
      <c r="B196" s="48" t="s">
        <v>669</v>
      </c>
      <c r="C196" s="38">
        <v>2005</v>
      </c>
      <c r="D196" s="61">
        <v>73920</v>
      </c>
      <c r="E196" s="61">
        <v>52815</v>
      </c>
      <c r="F196" s="40">
        <f t="shared" si="48"/>
        <v>0.71448863636363635</v>
      </c>
      <c r="G196" s="49" t="s">
        <v>4</v>
      </c>
      <c r="H196" s="50">
        <v>23714</v>
      </c>
      <c r="I196" s="51">
        <f t="shared" si="49"/>
        <v>21470</v>
      </c>
      <c r="J196" s="44" t="s">
        <v>8</v>
      </c>
      <c r="K196" s="64">
        <v>2244</v>
      </c>
      <c r="L196" s="45">
        <f t="shared" si="50"/>
        <v>4.2487929565464357E-2</v>
      </c>
      <c r="M196" s="45">
        <f t="shared" si="51"/>
        <v>3.0357142857142857E-2</v>
      </c>
      <c r="N196" s="44">
        <f t="shared" si="52"/>
        <v>1122</v>
      </c>
      <c r="O196" s="44" t="str">
        <f t="shared" si="53"/>
        <v/>
      </c>
      <c r="P196" s="44">
        <f t="shared" si="54"/>
        <v>3696</v>
      </c>
      <c r="Q196" s="44" t="str">
        <f t="shared" si="55"/>
        <v>YES</v>
      </c>
      <c r="R196" s="44">
        <f t="shared" si="56"/>
        <v>740</v>
      </c>
      <c r="S196" s="39" t="str">
        <f t="shared" si="57"/>
        <v/>
      </c>
      <c r="T196" s="45">
        <f t="shared" si="58"/>
        <v>3.0357142857142857E-2</v>
      </c>
      <c r="U196" s="45">
        <f t="shared" si="59"/>
        <v>0.74484577922077921</v>
      </c>
      <c r="W196" s="21" t="str">
        <f t="shared" si="60"/>
        <v>LD</v>
      </c>
      <c r="X196" s="7" t="str">
        <f t="shared" si="61"/>
        <v>Con</v>
      </c>
      <c r="Y196" s="7" t="str">
        <f t="shared" si="62"/>
        <v>Con</v>
      </c>
      <c r="Z196" s="7" t="str">
        <f t="shared" si="63"/>
        <v>LD</v>
      </c>
      <c r="AA196" s="7" t="s">
        <v>8</v>
      </c>
      <c r="AB196" s="7" t="s">
        <v>4</v>
      </c>
      <c r="AC196" s="7" t="s">
        <v>4</v>
      </c>
    </row>
    <row r="197" spans="1:29" s="4" customFormat="1" ht="15.75" x14ac:dyDescent="0.25">
      <c r="A197" s="47" t="s">
        <v>211</v>
      </c>
      <c r="B197" s="48" t="s">
        <v>669</v>
      </c>
      <c r="C197" s="38">
        <v>2005</v>
      </c>
      <c r="D197" s="61">
        <v>70002</v>
      </c>
      <c r="E197" s="61">
        <v>48584</v>
      </c>
      <c r="F197" s="40">
        <f t="shared" si="48"/>
        <v>0.69403731321962225</v>
      </c>
      <c r="G197" s="49" t="s">
        <v>7</v>
      </c>
      <c r="H197" s="50">
        <v>20231</v>
      </c>
      <c r="I197" s="51">
        <f t="shared" si="49"/>
        <v>18419</v>
      </c>
      <c r="J197" s="44" t="s">
        <v>4</v>
      </c>
      <c r="K197" s="64">
        <v>1812</v>
      </c>
      <c r="L197" s="45">
        <f t="shared" si="50"/>
        <v>3.7296229211262966E-2</v>
      </c>
      <c r="M197" s="45">
        <f t="shared" si="51"/>
        <v>2.5884974715008141E-2</v>
      </c>
      <c r="N197" s="44">
        <f t="shared" si="52"/>
        <v>906</v>
      </c>
      <c r="O197" s="44">
        <f t="shared" si="53"/>
        <v>906</v>
      </c>
      <c r="P197" s="44">
        <f t="shared" si="54"/>
        <v>3501</v>
      </c>
      <c r="Q197" s="44" t="str">
        <f t="shared" si="55"/>
        <v>YES</v>
      </c>
      <c r="R197" s="44">
        <f t="shared" si="56"/>
        <v>701</v>
      </c>
      <c r="S197" s="39" t="str">
        <f t="shared" si="57"/>
        <v/>
      </c>
      <c r="T197" s="45">
        <f t="shared" si="58"/>
        <v>2.5884974715008141E-2</v>
      </c>
      <c r="U197" s="45">
        <f t="shared" si="59"/>
        <v>0.71992228793463042</v>
      </c>
      <c r="W197" s="21" t="str">
        <f t="shared" si="60"/>
        <v>Con</v>
      </c>
      <c r="X197" s="7" t="str">
        <f t="shared" si="61"/>
        <v>Lab</v>
      </c>
      <c r="Y197" s="7" t="str">
        <f t="shared" si="62"/>
        <v>Con</v>
      </c>
      <c r="Z197" s="7" t="str">
        <f t="shared" si="63"/>
        <v>Con</v>
      </c>
      <c r="AA197" s="7" t="s">
        <v>4</v>
      </c>
      <c r="AB197" s="10" t="s">
        <v>4</v>
      </c>
      <c r="AC197" s="10" t="s">
        <v>4</v>
      </c>
    </row>
    <row r="198" spans="1:29" s="4" customFormat="1" ht="15.75" x14ac:dyDescent="0.25">
      <c r="A198" s="47" t="s">
        <v>212</v>
      </c>
      <c r="B198" s="48" t="s">
        <v>669</v>
      </c>
      <c r="C198" s="38">
        <v>2005</v>
      </c>
      <c r="D198" s="61">
        <v>69643</v>
      </c>
      <c r="E198" s="61">
        <v>53225</v>
      </c>
      <c r="F198" s="40">
        <f t="shared" si="48"/>
        <v>0.76425484255416909</v>
      </c>
      <c r="G198" s="49" t="s">
        <v>4</v>
      </c>
      <c r="H198" s="50">
        <v>24763</v>
      </c>
      <c r="I198" s="51">
        <f t="shared" si="49"/>
        <v>22302</v>
      </c>
      <c r="J198" s="44" t="s">
        <v>8</v>
      </c>
      <c r="K198" s="64">
        <v>2461</v>
      </c>
      <c r="L198" s="45">
        <f t="shared" si="50"/>
        <v>4.6237670267731332E-2</v>
      </c>
      <c r="M198" s="45">
        <f t="shared" si="51"/>
        <v>3.5337363410536594E-2</v>
      </c>
      <c r="N198" s="44">
        <f t="shared" si="52"/>
        <v>1230.5</v>
      </c>
      <c r="O198" s="44" t="str">
        <f t="shared" si="53"/>
        <v/>
      </c>
      <c r="P198" s="44">
        <f t="shared" si="54"/>
        <v>3483</v>
      </c>
      <c r="Q198" s="44" t="str">
        <f t="shared" si="55"/>
        <v>YES</v>
      </c>
      <c r="R198" s="44">
        <f t="shared" si="56"/>
        <v>697</v>
      </c>
      <c r="S198" s="39" t="str">
        <f t="shared" si="57"/>
        <v/>
      </c>
      <c r="T198" s="45">
        <f t="shared" si="58"/>
        <v>3.5337363410536594E-2</v>
      </c>
      <c r="U198" s="45">
        <f t="shared" si="59"/>
        <v>0.7995922059647057</v>
      </c>
      <c r="W198" s="21" t="str">
        <f t="shared" si="60"/>
        <v>LD</v>
      </c>
      <c r="X198" s="7" t="str">
        <f t="shared" si="61"/>
        <v>Con</v>
      </c>
      <c r="Y198" s="7" t="str">
        <f t="shared" si="62"/>
        <v>Con</v>
      </c>
      <c r="Z198" s="7" t="str">
        <f t="shared" si="63"/>
        <v>LD</v>
      </c>
      <c r="AA198" s="7" t="s">
        <v>8</v>
      </c>
      <c r="AB198" s="7" t="s">
        <v>4</v>
      </c>
      <c r="AC198" s="7" t="s">
        <v>4</v>
      </c>
    </row>
    <row r="199" spans="1:29" s="4" customFormat="1" ht="15.75" x14ac:dyDescent="0.25">
      <c r="A199" s="47" t="s">
        <v>213</v>
      </c>
      <c r="B199" s="48" t="s">
        <v>662</v>
      </c>
      <c r="C199" s="38">
        <v>2005</v>
      </c>
      <c r="D199" s="61">
        <v>70286</v>
      </c>
      <c r="E199" s="61">
        <v>47884</v>
      </c>
      <c r="F199" s="40">
        <f t="shared" si="48"/>
        <v>0.6812736533591327</v>
      </c>
      <c r="G199" s="49" t="s">
        <v>7</v>
      </c>
      <c r="H199" s="50">
        <v>21680</v>
      </c>
      <c r="I199" s="51">
        <f t="shared" si="49"/>
        <v>16739</v>
      </c>
      <c r="J199" s="44" t="s">
        <v>4</v>
      </c>
      <c r="K199" s="64">
        <v>4941</v>
      </c>
      <c r="L199" s="45">
        <f t="shared" si="50"/>
        <v>0.10318686826497368</v>
      </c>
      <c r="M199" s="45">
        <f t="shared" si="51"/>
        <v>7.0298494721566171E-2</v>
      </c>
      <c r="N199" s="44">
        <f t="shared" si="52"/>
        <v>2470.5</v>
      </c>
      <c r="O199" s="44">
        <f t="shared" si="53"/>
        <v>2470.5</v>
      </c>
      <c r="P199" s="44">
        <f t="shared" si="54"/>
        <v>3515</v>
      </c>
      <c r="Q199" s="44" t="str">
        <f t="shared" si="55"/>
        <v/>
      </c>
      <c r="R199" s="44">
        <f t="shared" si="56"/>
        <v>703</v>
      </c>
      <c r="S199" s="39" t="str">
        <f t="shared" si="57"/>
        <v/>
      </c>
      <c r="T199" s="45">
        <f t="shared" si="58"/>
        <v>7.0298494721566171E-2</v>
      </c>
      <c r="U199" s="45">
        <f t="shared" si="59"/>
        <v>0.75157214808069883</v>
      </c>
      <c r="W199" s="21" t="str">
        <f t="shared" si="60"/>
        <v>Lab</v>
      </c>
      <c r="X199" s="7" t="str">
        <f t="shared" si="61"/>
        <v>Lab</v>
      </c>
      <c r="Y199" s="7" t="str">
        <f t="shared" si="62"/>
        <v>Lab</v>
      </c>
      <c r="Z199" s="7" t="str">
        <f t="shared" si="63"/>
        <v>Con</v>
      </c>
      <c r="AA199" s="7" t="s">
        <v>7</v>
      </c>
      <c r="AB199" s="10" t="s">
        <v>4</v>
      </c>
      <c r="AC199" s="7" t="s">
        <v>7</v>
      </c>
    </row>
    <row r="200" spans="1:29" s="4" customFormat="1" ht="15.75" x14ac:dyDescent="0.25">
      <c r="A200" s="47" t="s">
        <v>214</v>
      </c>
      <c r="B200" s="48" t="s">
        <v>674</v>
      </c>
      <c r="C200" s="38">
        <v>2005</v>
      </c>
      <c r="D200" s="61">
        <v>59358</v>
      </c>
      <c r="E200" s="61">
        <v>32290</v>
      </c>
      <c r="F200" s="40">
        <f t="shared" si="48"/>
        <v>0.54398733110953879</v>
      </c>
      <c r="G200" s="49" t="s">
        <v>715</v>
      </c>
      <c r="H200" s="50">
        <v>16268</v>
      </c>
      <c r="I200" s="51">
        <f t="shared" si="49"/>
        <v>11324</v>
      </c>
      <c r="J200" s="44" t="s">
        <v>5</v>
      </c>
      <c r="K200" s="64">
        <v>4944</v>
      </c>
      <c r="L200" s="45">
        <f t="shared" si="50"/>
        <v>0.15311241870548156</v>
      </c>
      <c r="M200" s="45">
        <f t="shared" si="51"/>
        <v>8.329121601132114E-2</v>
      </c>
      <c r="N200" s="44">
        <f t="shared" si="52"/>
        <v>2472</v>
      </c>
      <c r="O200" s="44" t="str">
        <f t="shared" si="53"/>
        <v/>
      </c>
      <c r="P200" s="44">
        <f t="shared" si="54"/>
        <v>2968</v>
      </c>
      <c r="Q200" s="44" t="str">
        <f t="shared" si="55"/>
        <v/>
      </c>
      <c r="R200" s="44">
        <f t="shared" si="56"/>
        <v>594</v>
      </c>
      <c r="S200" s="39" t="str">
        <f t="shared" si="57"/>
        <v/>
      </c>
      <c r="T200" s="45">
        <f t="shared" si="58"/>
        <v>8.329121601132114E-2</v>
      </c>
      <c r="U200" s="45">
        <f t="shared" si="59"/>
        <v>0.62727854712085995</v>
      </c>
      <c r="W200" s="21" t="str">
        <f t="shared" si="60"/>
        <v>UU</v>
      </c>
      <c r="X200" s="7" t="str">
        <f t="shared" si="61"/>
        <v>UU</v>
      </c>
      <c r="Y200" s="7" t="str">
        <f t="shared" si="62"/>
        <v>DUP</v>
      </c>
      <c r="Z200" s="7" t="str">
        <f t="shared" si="63"/>
        <v>DUP</v>
      </c>
      <c r="AA200" s="7" t="s">
        <v>715</v>
      </c>
      <c r="AB200" s="6" t="s">
        <v>715</v>
      </c>
      <c r="AC200" s="6" t="s">
        <v>715</v>
      </c>
    </row>
    <row r="201" spans="1:29" s="4" customFormat="1" ht="15.75" x14ac:dyDescent="0.25">
      <c r="A201" s="47" t="s">
        <v>215</v>
      </c>
      <c r="B201" s="48" t="s">
        <v>674</v>
      </c>
      <c r="C201" s="38">
        <v>2005</v>
      </c>
      <c r="D201" s="61">
        <v>73175</v>
      </c>
      <c r="E201" s="61">
        <v>48177</v>
      </c>
      <c r="F201" s="40">
        <f t="shared" si="48"/>
        <v>0.65838059446532282</v>
      </c>
      <c r="G201" s="49" t="s">
        <v>10</v>
      </c>
      <c r="H201" s="50">
        <v>21557</v>
      </c>
      <c r="I201" s="51">
        <f t="shared" si="49"/>
        <v>12417</v>
      </c>
      <c r="J201" s="44" t="s">
        <v>11</v>
      </c>
      <c r="K201" s="64">
        <v>9140</v>
      </c>
      <c r="L201" s="45">
        <f t="shared" si="50"/>
        <v>0.18971708491603878</v>
      </c>
      <c r="M201" s="45">
        <f t="shared" si="51"/>
        <v>0.12490604714724975</v>
      </c>
      <c r="N201" s="44">
        <f t="shared" si="52"/>
        <v>4570</v>
      </c>
      <c r="O201" s="44" t="str">
        <f t="shared" si="53"/>
        <v/>
      </c>
      <c r="P201" s="44">
        <f t="shared" si="54"/>
        <v>3659</v>
      </c>
      <c r="Q201" s="44" t="str">
        <f t="shared" si="55"/>
        <v/>
      </c>
      <c r="R201" s="44">
        <f t="shared" si="56"/>
        <v>732</v>
      </c>
      <c r="S201" s="39" t="str">
        <f t="shared" si="57"/>
        <v/>
      </c>
      <c r="T201" s="45">
        <f t="shared" si="58"/>
        <v>0.12490604714724975</v>
      </c>
      <c r="U201" s="45">
        <f t="shared" si="59"/>
        <v>0.78328664161257255</v>
      </c>
      <c r="W201" s="21" t="str">
        <f t="shared" si="60"/>
        <v>SDLP</v>
      </c>
      <c r="X201" s="7" t="str">
        <f t="shared" si="61"/>
        <v>SDLP</v>
      </c>
      <c r="Y201" s="7" t="str">
        <f t="shared" si="62"/>
        <v>SDLP</v>
      </c>
      <c r="Z201" s="7" t="str">
        <f t="shared" si="63"/>
        <v>SF</v>
      </c>
      <c r="AA201" s="7" t="s">
        <v>10</v>
      </c>
      <c r="AB201" s="6" t="s">
        <v>10</v>
      </c>
      <c r="AC201" s="6" t="s">
        <v>10</v>
      </c>
    </row>
    <row r="202" spans="1:29" s="4" customFormat="1" ht="15.75" x14ac:dyDescent="0.25">
      <c r="A202" s="47" t="s">
        <v>216</v>
      </c>
      <c r="B202" s="48" t="s">
        <v>663</v>
      </c>
      <c r="C202" s="38">
        <v>2005</v>
      </c>
      <c r="D202" s="61">
        <v>68314</v>
      </c>
      <c r="E202" s="61">
        <v>41408</v>
      </c>
      <c r="F202" s="40">
        <f t="shared" si="48"/>
        <v>0.60614222560529318</v>
      </c>
      <c r="G202" s="49" t="s">
        <v>7</v>
      </c>
      <c r="H202" s="50">
        <v>18306</v>
      </c>
      <c r="I202" s="51">
        <f t="shared" si="49"/>
        <v>12874</v>
      </c>
      <c r="J202" s="44" t="s">
        <v>4</v>
      </c>
      <c r="K202" s="64">
        <v>5432</v>
      </c>
      <c r="L202" s="45">
        <f t="shared" si="50"/>
        <v>0.13118238021638332</v>
      </c>
      <c r="M202" s="45">
        <f t="shared" si="51"/>
        <v>7.9515179904558364E-2</v>
      </c>
      <c r="N202" s="44">
        <f t="shared" si="52"/>
        <v>2716</v>
      </c>
      <c r="O202" s="44">
        <f t="shared" si="53"/>
        <v>2716</v>
      </c>
      <c r="P202" s="44">
        <f t="shared" si="54"/>
        <v>3416</v>
      </c>
      <c r="Q202" s="44" t="str">
        <f t="shared" si="55"/>
        <v/>
      </c>
      <c r="R202" s="44">
        <f t="shared" si="56"/>
        <v>684</v>
      </c>
      <c r="S202" s="39" t="str">
        <f t="shared" si="57"/>
        <v/>
      </c>
      <c r="T202" s="45">
        <f t="shared" si="58"/>
        <v>7.9515179904558364E-2</v>
      </c>
      <c r="U202" s="45">
        <f t="shared" si="59"/>
        <v>0.68565740550985155</v>
      </c>
      <c r="W202" s="21" t="str">
        <f t="shared" si="60"/>
        <v>Lab</v>
      </c>
      <c r="X202" s="7" t="str">
        <f t="shared" si="61"/>
        <v>Lab</v>
      </c>
      <c r="Y202" s="7" t="str">
        <f t="shared" si="62"/>
        <v>Con</v>
      </c>
      <c r="Z202" s="7" t="str">
        <f t="shared" si="63"/>
        <v>Con</v>
      </c>
      <c r="AA202" s="7" t="s">
        <v>7</v>
      </c>
      <c r="AB202" s="10" t="s">
        <v>4</v>
      </c>
      <c r="AC202" s="7" t="s">
        <v>7</v>
      </c>
    </row>
    <row r="203" spans="1:29" s="4" customFormat="1" ht="15.75" x14ac:dyDescent="0.25">
      <c r="A203" s="47" t="s">
        <v>217</v>
      </c>
      <c r="B203" s="48" t="s">
        <v>663</v>
      </c>
      <c r="C203" s="38">
        <v>2005</v>
      </c>
      <c r="D203" s="61">
        <v>64829</v>
      </c>
      <c r="E203" s="61">
        <v>39276</v>
      </c>
      <c r="F203" s="40">
        <f t="shared" si="48"/>
        <v>0.60583997902173414</v>
      </c>
      <c r="G203" s="49" t="s">
        <v>7</v>
      </c>
      <c r="H203" s="50">
        <v>17800</v>
      </c>
      <c r="I203" s="51">
        <f t="shared" si="49"/>
        <v>13556</v>
      </c>
      <c r="J203" s="44" t="s">
        <v>4</v>
      </c>
      <c r="K203" s="64">
        <v>4244</v>
      </c>
      <c r="L203" s="45">
        <f t="shared" si="50"/>
        <v>0.10805581016396781</v>
      </c>
      <c r="M203" s="45">
        <f t="shared" si="51"/>
        <v>6.5464529762914739E-2</v>
      </c>
      <c r="N203" s="44">
        <f t="shared" si="52"/>
        <v>2122</v>
      </c>
      <c r="O203" s="44">
        <f t="shared" si="53"/>
        <v>2122</v>
      </c>
      <c r="P203" s="44">
        <f t="shared" si="54"/>
        <v>3242</v>
      </c>
      <c r="Q203" s="44" t="str">
        <f t="shared" si="55"/>
        <v/>
      </c>
      <c r="R203" s="44">
        <f t="shared" si="56"/>
        <v>649</v>
      </c>
      <c r="S203" s="39" t="str">
        <f t="shared" si="57"/>
        <v/>
      </c>
      <c r="T203" s="45">
        <f t="shared" si="58"/>
        <v>6.5464529762914739E-2</v>
      </c>
      <c r="U203" s="45">
        <f t="shared" si="59"/>
        <v>0.67130450878464887</v>
      </c>
      <c r="W203" s="21" t="str">
        <f t="shared" si="60"/>
        <v>Lab</v>
      </c>
      <c r="X203" s="7" t="str">
        <f t="shared" si="61"/>
        <v>Lab</v>
      </c>
      <c r="Y203" s="7" t="str">
        <f t="shared" si="62"/>
        <v>Con</v>
      </c>
      <c r="Z203" s="7" t="str">
        <f t="shared" si="63"/>
        <v>Con</v>
      </c>
      <c r="AA203" s="7" t="s">
        <v>4</v>
      </c>
      <c r="AB203" s="10" t="s">
        <v>4</v>
      </c>
      <c r="AC203" s="10" t="s">
        <v>4</v>
      </c>
    </row>
    <row r="204" spans="1:29" s="4" customFormat="1" ht="15.75" x14ac:dyDescent="0.25">
      <c r="A204" s="47" t="s">
        <v>218</v>
      </c>
      <c r="B204" s="48" t="s">
        <v>666</v>
      </c>
      <c r="C204" s="38">
        <v>2005</v>
      </c>
      <c r="D204" s="61">
        <v>73710</v>
      </c>
      <c r="E204" s="61">
        <v>41989</v>
      </c>
      <c r="F204" s="40">
        <f t="shared" si="48"/>
        <v>0.56965133631800302</v>
      </c>
      <c r="G204" s="49" t="s">
        <v>7</v>
      </c>
      <c r="H204" s="50">
        <v>19059</v>
      </c>
      <c r="I204" s="51">
        <f t="shared" si="49"/>
        <v>10252</v>
      </c>
      <c r="J204" s="44" t="s">
        <v>8</v>
      </c>
      <c r="K204" s="64">
        <v>8807</v>
      </c>
      <c r="L204" s="45">
        <f t="shared" si="50"/>
        <v>0.20974540951201506</v>
      </c>
      <c r="M204" s="45">
        <f t="shared" si="51"/>
        <v>0.11948175281508615</v>
      </c>
      <c r="N204" s="44">
        <f t="shared" si="52"/>
        <v>4403.5</v>
      </c>
      <c r="O204" s="44">
        <f t="shared" si="53"/>
        <v>4403.5</v>
      </c>
      <c r="P204" s="44">
        <f t="shared" si="54"/>
        <v>3686</v>
      </c>
      <c r="Q204" s="44" t="str">
        <f t="shared" si="55"/>
        <v/>
      </c>
      <c r="R204" s="44">
        <f t="shared" si="56"/>
        <v>738</v>
      </c>
      <c r="S204" s="39" t="str">
        <f t="shared" si="57"/>
        <v/>
      </c>
      <c r="T204" s="45">
        <f t="shared" si="58"/>
        <v>0.11948175281508615</v>
      </c>
      <c r="U204" s="45">
        <f t="shared" si="59"/>
        <v>0.68913308913308913</v>
      </c>
      <c r="W204" s="21" t="str">
        <f t="shared" si="60"/>
        <v>Lab</v>
      </c>
      <c r="X204" s="7" t="str">
        <f t="shared" si="61"/>
        <v>Lab</v>
      </c>
      <c r="Y204" s="7" t="str">
        <f t="shared" si="62"/>
        <v>LD</v>
      </c>
      <c r="Z204" s="7" t="str">
        <f t="shared" si="63"/>
        <v>LD</v>
      </c>
      <c r="AA204" s="7" t="s">
        <v>7</v>
      </c>
      <c r="AB204" s="7" t="s">
        <v>7</v>
      </c>
      <c r="AC204" s="7" t="s">
        <v>7</v>
      </c>
    </row>
    <row r="205" spans="1:29" s="4" customFormat="1" ht="15.75" x14ac:dyDescent="0.25">
      <c r="A205" s="47" t="s">
        <v>219</v>
      </c>
      <c r="B205" s="48" t="s">
        <v>661</v>
      </c>
      <c r="C205" s="38">
        <v>2005</v>
      </c>
      <c r="D205" s="61">
        <v>73143</v>
      </c>
      <c r="E205" s="61">
        <v>50891</v>
      </c>
      <c r="F205" s="40">
        <f t="shared" si="48"/>
        <v>0.69577403169134433</v>
      </c>
      <c r="G205" s="49" t="s">
        <v>7</v>
      </c>
      <c r="H205" s="50">
        <v>20924</v>
      </c>
      <c r="I205" s="51">
        <f t="shared" si="49"/>
        <v>18002</v>
      </c>
      <c r="J205" s="44" t="s">
        <v>4</v>
      </c>
      <c r="K205" s="64">
        <v>2922</v>
      </c>
      <c r="L205" s="45">
        <f t="shared" si="50"/>
        <v>5.7416832052818771E-2</v>
      </c>
      <c r="M205" s="45">
        <f t="shared" si="51"/>
        <v>3.9949140724334524E-2</v>
      </c>
      <c r="N205" s="44">
        <f t="shared" si="52"/>
        <v>1461</v>
      </c>
      <c r="O205" s="44">
        <f t="shared" si="53"/>
        <v>1461</v>
      </c>
      <c r="P205" s="44">
        <f t="shared" si="54"/>
        <v>3658</v>
      </c>
      <c r="Q205" s="44" t="str">
        <f t="shared" si="55"/>
        <v>YES</v>
      </c>
      <c r="R205" s="44">
        <f t="shared" si="56"/>
        <v>732</v>
      </c>
      <c r="S205" s="39" t="str">
        <f t="shared" si="57"/>
        <v/>
      </c>
      <c r="T205" s="45">
        <f t="shared" si="58"/>
        <v>3.9949140724334524E-2</v>
      </c>
      <c r="U205" s="45">
        <f t="shared" si="59"/>
        <v>0.73572317241567886</v>
      </c>
      <c r="W205" s="21" t="str">
        <f t="shared" si="60"/>
        <v>Con</v>
      </c>
      <c r="X205" s="7" t="str">
        <f t="shared" si="61"/>
        <v>Lab</v>
      </c>
      <c r="Y205" s="7" t="str">
        <f t="shared" si="62"/>
        <v>Con</v>
      </c>
      <c r="Z205" s="7" t="str">
        <f t="shared" si="63"/>
        <v>Con</v>
      </c>
      <c r="AA205" s="7" t="s">
        <v>4</v>
      </c>
      <c r="AB205" s="10" t="s">
        <v>4</v>
      </c>
      <c r="AC205" s="10" t="s">
        <v>4</v>
      </c>
    </row>
    <row r="206" spans="1:29" s="4" customFormat="1" ht="15.75" x14ac:dyDescent="0.25">
      <c r="A206" s="47" t="s">
        <v>714</v>
      </c>
      <c r="B206" s="48" t="s">
        <v>661</v>
      </c>
      <c r="C206" s="38">
        <v>2005</v>
      </c>
      <c r="D206" s="61">
        <v>65083</v>
      </c>
      <c r="E206" s="61">
        <v>44616</v>
      </c>
      <c r="F206" s="40">
        <f t="shared" si="48"/>
        <v>0.68552463777023187</v>
      </c>
      <c r="G206" s="49" t="s">
        <v>4</v>
      </c>
      <c r="H206" s="50">
        <v>16141</v>
      </c>
      <c r="I206" s="51">
        <f t="shared" si="49"/>
        <v>14403</v>
      </c>
      <c r="J206" s="44" t="s">
        <v>7</v>
      </c>
      <c r="K206" s="64">
        <v>1738</v>
      </c>
      <c r="L206" s="45">
        <f t="shared" si="50"/>
        <v>3.895463510848126E-2</v>
      </c>
      <c r="M206" s="45">
        <f t="shared" si="51"/>
        <v>2.6704362122213172E-2</v>
      </c>
      <c r="N206" s="44">
        <f t="shared" si="52"/>
        <v>869</v>
      </c>
      <c r="O206" s="44" t="str">
        <f t="shared" si="53"/>
        <v/>
      </c>
      <c r="P206" s="44">
        <f t="shared" si="54"/>
        <v>3255</v>
      </c>
      <c r="Q206" s="44" t="str">
        <f t="shared" si="55"/>
        <v>YES</v>
      </c>
      <c r="R206" s="44">
        <f t="shared" si="56"/>
        <v>651</v>
      </c>
      <c r="S206" s="39" t="str">
        <f t="shared" si="57"/>
        <v/>
      </c>
      <c r="T206" s="45">
        <f t="shared" si="58"/>
        <v>2.6704362122213172E-2</v>
      </c>
      <c r="U206" s="45">
        <f t="shared" si="59"/>
        <v>0.71222899989244504</v>
      </c>
      <c r="W206" s="21" t="str">
        <f t="shared" si="60"/>
        <v>Lab</v>
      </c>
      <c r="X206" s="7" t="str">
        <f t="shared" si="61"/>
        <v>Con</v>
      </c>
      <c r="Y206" s="7" t="str">
        <f t="shared" si="62"/>
        <v>Lab</v>
      </c>
      <c r="Z206" s="7" t="str">
        <f t="shared" si="63"/>
        <v>Lab</v>
      </c>
      <c r="AA206" s="7" t="s">
        <v>7</v>
      </c>
      <c r="AB206" s="7" t="s">
        <v>4</v>
      </c>
      <c r="AC206" s="10" t="s">
        <v>4</v>
      </c>
    </row>
    <row r="207" spans="1:29" s="4" customFormat="1" ht="15.75" x14ac:dyDescent="0.25">
      <c r="A207" s="47" t="s">
        <v>221</v>
      </c>
      <c r="B207" s="48" t="s">
        <v>661</v>
      </c>
      <c r="C207" s="38">
        <v>2005</v>
      </c>
      <c r="D207" s="61">
        <v>63918</v>
      </c>
      <c r="E207" s="61">
        <v>46724</v>
      </c>
      <c r="F207" s="40">
        <f t="shared" si="48"/>
        <v>0.73099909258737761</v>
      </c>
      <c r="G207" s="49" t="s">
        <v>8</v>
      </c>
      <c r="H207" s="50">
        <v>19533</v>
      </c>
      <c r="I207" s="51">
        <f t="shared" si="49"/>
        <v>15472</v>
      </c>
      <c r="J207" s="44" t="s">
        <v>7</v>
      </c>
      <c r="K207" s="64">
        <v>4061</v>
      </c>
      <c r="L207" s="45">
        <f t="shared" si="50"/>
        <v>8.6914647718517243E-2</v>
      </c>
      <c r="M207" s="45">
        <f t="shared" si="51"/>
        <v>6.35345286147877E-2</v>
      </c>
      <c r="N207" s="44">
        <f t="shared" si="52"/>
        <v>2030.5</v>
      </c>
      <c r="O207" s="44" t="str">
        <f t="shared" si="53"/>
        <v/>
      </c>
      <c r="P207" s="44">
        <f t="shared" si="54"/>
        <v>3196</v>
      </c>
      <c r="Q207" s="44" t="str">
        <f t="shared" si="55"/>
        <v/>
      </c>
      <c r="R207" s="44">
        <f t="shared" si="56"/>
        <v>640</v>
      </c>
      <c r="S207" s="39" t="str">
        <f t="shared" si="57"/>
        <v/>
      </c>
      <c r="T207" s="45">
        <f t="shared" si="58"/>
        <v>6.35345286147877E-2</v>
      </c>
      <c r="U207" s="45">
        <f t="shared" si="59"/>
        <v>0.79453362120216531</v>
      </c>
      <c r="W207" s="21" t="str">
        <f t="shared" si="60"/>
        <v>LD</v>
      </c>
      <c r="X207" s="7" t="str">
        <f t="shared" si="61"/>
        <v>LD</v>
      </c>
      <c r="Y207" s="7" t="str">
        <f t="shared" si="62"/>
        <v>LD</v>
      </c>
      <c r="Z207" s="7" t="str">
        <f t="shared" si="63"/>
        <v>Lab</v>
      </c>
      <c r="AA207" s="7" t="s">
        <v>7</v>
      </c>
      <c r="AB207" s="6" t="s">
        <v>8</v>
      </c>
      <c r="AC207" s="6" t="s">
        <v>8</v>
      </c>
    </row>
    <row r="208" spans="1:29" s="4" customFormat="1" ht="15.75" x14ac:dyDescent="0.25">
      <c r="A208" s="47" t="s">
        <v>222</v>
      </c>
      <c r="B208" s="48" t="s">
        <v>661</v>
      </c>
      <c r="C208" s="38">
        <v>2005</v>
      </c>
      <c r="D208" s="61">
        <v>67853</v>
      </c>
      <c r="E208" s="61">
        <v>41589</v>
      </c>
      <c r="F208" s="40">
        <f t="shared" si="48"/>
        <v>0.61292794717993304</v>
      </c>
      <c r="G208" s="49" t="s">
        <v>7</v>
      </c>
      <c r="H208" s="50">
        <v>21600</v>
      </c>
      <c r="I208" s="51">
        <f t="shared" si="49"/>
        <v>9047</v>
      </c>
      <c r="J208" s="44" t="s">
        <v>12</v>
      </c>
      <c r="K208" s="64">
        <v>12553</v>
      </c>
      <c r="L208" s="45">
        <f t="shared" si="50"/>
        <v>0.30183461973117892</v>
      </c>
      <c r="M208" s="45">
        <f t="shared" si="51"/>
        <v>0.18500287385966721</v>
      </c>
      <c r="N208" s="44">
        <f t="shared" si="52"/>
        <v>6276.5</v>
      </c>
      <c r="O208" s="44">
        <f t="shared" si="53"/>
        <v>6276.5</v>
      </c>
      <c r="P208" s="44">
        <f t="shared" si="54"/>
        <v>3393</v>
      </c>
      <c r="Q208" s="44" t="str">
        <f t="shared" si="55"/>
        <v/>
      </c>
      <c r="R208" s="44">
        <f t="shared" si="56"/>
        <v>679</v>
      </c>
      <c r="S208" s="39" t="str">
        <f t="shared" si="57"/>
        <v/>
      </c>
      <c r="T208" s="45">
        <f t="shared" si="58"/>
        <v>0.18500287385966721</v>
      </c>
      <c r="U208" s="45">
        <f t="shared" si="59"/>
        <v>0.79793082103960022</v>
      </c>
      <c r="W208" s="21" t="str">
        <f t="shared" si="60"/>
        <v>Lab</v>
      </c>
      <c r="X208" s="7" t="str">
        <f t="shared" si="61"/>
        <v>Lab</v>
      </c>
      <c r="Y208" s="7" t="str">
        <f t="shared" si="62"/>
        <v>Lab</v>
      </c>
      <c r="Z208" s="7" t="str">
        <f t="shared" si="63"/>
        <v>SNP</v>
      </c>
      <c r="AA208" s="7" t="s">
        <v>7</v>
      </c>
      <c r="AB208" s="7" t="s">
        <v>7</v>
      </c>
      <c r="AC208" s="7" t="s">
        <v>7</v>
      </c>
    </row>
    <row r="209" spans="1:29" s="4" customFormat="1" ht="15.75" x14ac:dyDescent="0.25">
      <c r="A209" s="47" t="s">
        <v>223</v>
      </c>
      <c r="B209" s="48" t="s">
        <v>661</v>
      </c>
      <c r="C209" s="38">
        <v>2005</v>
      </c>
      <c r="D209" s="61">
        <v>63335</v>
      </c>
      <c r="E209" s="61">
        <v>39540</v>
      </c>
      <c r="F209" s="40">
        <f t="shared" si="48"/>
        <v>0.62429936054314361</v>
      </c>
      <c r="G209" s="49" t="s">
        <v>12</v>
      </c>
      <c r="H209" s="50">
        <v>14708</v>
      </c>
      <c r="I209" s="51">
        <f t="shared" si="49"/>
        <v>14325</v>
      </c>
      <c r="J209" s="44" t="s">
        <v>7</v>
      </c>
      <c r="K209" s="64">
        <v>383</v>
      </c>
      <c r="L209" s="45">
        <f t="shared" si="50"/>
        <v>9.6863935255437524E-3</v>
      </c>
      <c r="M209" s="45">
        <f t="shared" si="51"/>
        <v>6.0472092839662112E-3</v>
      </c>
      <c r="N209" s="44">
        <f t="shared" si="52"/>
        <v>191.5</v>
      </c>
      <c r="O209" s="44" t="str">
        <f t="shared" si="53"/>
        <v/>
      </c>
      <c r="P209" s="44">
        <f t="shared" si="54"/>
        <v>3167</v>
      </c>
      <c r="Q209" s="44" t="str">
        <f t="shared" si="55"/>
        <v>YES</v>
      </c>
      <c r="R209" s="44">
        <f t="shared" si="56"/>
        <v>634</v>
      </c>
      <c r="S209" s="39" t="str">
        <f t="shared" si="57"/>
        <v>YES</v>
      </c>
      <c r="T209" s="45">
        <f t="shared" si="58"/>
        <v>6.0472092839662112E-3</v>
      </c>
      <c r="U209" s="45">
        <f t="shared" si="59"/>
        <v>0.63034656982710979</v>
      </c>
      <c r="W209" s="21" t="str">
        <f t="shared" si="60"/>
        <v>Lab</v>
      </c>
      <c r="X209" s="7" t="str">
        <f t="shared" si="61"/>
        <v>Lab</v>
      </c>
      <c r="Y209" s="7" t="str">
        <f t="shared" si="62"/>
        <v>Lab</v>
      </c>
      <c r="Z209" s="7" t="str">
        <f t="shared" si="63"/>
        <v>Lab</v>
      </c>
      <c r="AA209" s="7" t="s">
        <v>7</v>
      </c>
      <c r="AB209" s="6" t="s">
        <v>12</v>
      </c>
      <c r="AC209" s="6" t="s">
        <v>12</v>
      </c>
    </row>
    <row r="210" spans="1:29" s="4" customFormat="1" ht="15.75" x14ac:dyDescent="0.25">
      <c r="A210" s="47" t="s">
        <v>224</v>
      </c>
      <c r="B210" s="48" t="s">
        <v>661</v>
      </c>
      <c r="C210" s="38">
        <v>2005</v>
      </c>
      <c r="D210" s="61">
        <v>65857</v>
      </c>
      <c r="E210" s="61">
        <v>36936</v>
      </c>
      <c r="F210" s="40">
        <f t="shared" si="48"/>
        <v>0.56085154197731446</v>
      </c>
      <c r="G210" s="49" t="s">
        <v>7</v>
      </c>
      <c r="H210" s="50">
        <v>16468</v>
      </c>
      <c r="I210" s="51">
        <f t="shared" si="49"/>
        <v>11089</v>
      </c>
      <c r="J210" s="44" t="s">
        <v>12</v>
      </c>
      <c r="K210" s="64">
        <v>5379</v>
      </c>
      <c r="L210" s="45">
        <f t="shared" si="50"/>
        <v>0.14563027940220924</v>
      </c>
      <c r="M210" s="45">
        <f t="shared" si="51"/>
        <v>8.167696676131618E-2</v>
      </c>
      <c r="N210" s="44">
        <f t="shared" si="52"/>
        <v>2689.5</v>
      </c>
      <c r="O210" s="44">
        <f t="shared" si="53"/>
        <v>2689.5</v>
      </c>
      <c r="P210" s="44">
        <f t="shared" si="54"/>
        <v>3293</v>
      </c>
      <c r="Q210" s="44" t="str">
        <f t="shared" si="55"/>
        <v/>
      </c>
      <c r="R210" s="44">
        <f t="shared" si="56"/>
        <v>659</v>
      </c>
      <c r="S210" s="39" t="str">
        <f t="shared" si="57"/>
        <v/>
      </c>
      <c r="T210" s="45">
        <f t="shared" si="58"/>
        <v>8.167696676131618E-2</v>
      </c>
      <c r="U210" s="45">
        <f t="shared" si="59"/>
        <v>0.64252850873863065</v>
      </c>
      <c r="W210" s="21" t="str">
        <f t="shared" si="60"/>
        <v>Lab</v>
      </c>
      <c r="X210" s="7" t="str">
        <f t="shared" si="61"/>
        <v>Lab</v>
      </c>
      <c r="Y210" s="7" t="str">
        <f t="shared" si="62"/>
        <v>SNP</v>
      </c>
      <c r="Z210" s="7" t="str">
        <f t="shared" si="63"/>
        <v>SNP</v>
      </c>
      <c r="AA210" s="7" t="s">
        <v>7</v>
      </c>
      <c r="AB210" s="10" t="s">
        <v>12</v>
      </c>
      <c r="AC210" s="7" t="s">
        <v>7</v>
      </c>
    </row>
    <row r="211" spans="1:29" s="4" customFormat="1" ht="15.75" x14ac:dyDescent="0.25">
      <c r="A211" s="47" t="s">
        <v>741</v>
      </c>
      <c r="B211" s="48" t="s">
        <v>661</v>
      </c>
      <c r="C211" s="38">
        <v>2005</v>
      </c>
      <c r="D211" s="61">
        <v>70775</v>
      </c>
      <c r="E211" s="61">
        <v>42394</v>
      </c>
      <c r="F211" s="40">
        <f t="shared" si="48"/>
        <v>0.59899682091133877</v>
      </c>
      <c r="G211" s="49" t="s">
        <v>7</v>
      </c>
      <c r="H211" s="50">
        <v>20111</v>
      </c>
      <c r="I211" s="51">
        <f t="shared" si="49"/>
        <v>8549</v>
      </c>
      <c r="J211" s="44" t="s">
        <v>8</v>
      </c>
      <c r="K211" s="64">
        <v>11562</v>
      </c>
      <c r="L211" s="45">
        <f t="shared" si="50"/>
        <v>0.27272727272727271</v>
      </c>
      <c r="M211" s="45">
        <f t="shared" si="51"/>
        <v>0.16336276933945601</v>
      </c>
      <c r="N211" s="44">
        <f t="shared" si="52"/>
        <v>5781</v>
      </c>
      <c r="O211" s="44">
        <f t="shared" si="53"/>
        <v>5781</v>
      </c>
      <c r="P211" s="44">
        <f t="shared" si="54"/>
        <v>3539</v>
      </c>
      <c r="Q211" s="44" t="str">
        <f t="shared" si="55"/>
        <v/>
      </c>
      <c r="R211" s="44">
        <f t="shared" si="56"/>
        <v>708</v>
      </c>
      <c r="S211" s="39" t="str">
        <f t="shared" si="57"/>
        <v/>
      </c>
      <c r="T211" s="45">
        <f t="shared" si="58"/>
        <v>0.16336276933945601</v>
      </c>
      <c r="U211" s="45">
        <f t="shared" si="59"/>
        <v>0.76235959025079481</v>
      </c>
      <c r="W211" s="21" t="str">
        <f t="shared" si="60"/>
        <v>Lab</v>
      </c>
      <c r="X211" s="7" t="str">
        <f t="shared" si="61"/>
        <v>Lab</v>
      </c>
      <c r="Y211" s="7" t="str">
        <f t="shared" si="62"/>
        <v>Lab</v>
      </c>
      <c r="Z211" s="7" t="str">
        <f t="shared" si="63"/>
        <v>LD</v>
      </c>
      <c r="AA211" s="7" t="s">
        <v>7</v>
      </c>
      <c r="AB211" s="7" t="s">
        <v>7</v>
      </c>
      <c r="AC211" s="7" t="s">
        <v>7</v>
      </c>
    </row>
    <row r="212" spans="1:29" s="4" customFormat="1" ht="15.75" x14ac:dyDescent="0.25">
      <c r="A212" s="47" t="s">
        <v>226</v>
      </c>
      <c r="B212" s="48" t="s">
        <v>670</v>
      </c>
      <c r="C212" s="38">
        <v>2005</v>
      </c>
      <c r="D212" s="61">
        <v>67427</v>
      </c>
      <c r="E212" s="61">
        <v>37341</v>
      </c>
      <c r="F212" s="40">
        <f t="shared" si="48"/>
        <v>0.55379892327999169</v>
      </c>
      <c r="G212" s="49" t="s">
        <v>7</v>
      </c>
      <c r="H212" s="50">
        <v>23932</v>
      </c>
      <c r="I212" s="51">
        <f t="shared" si="49"/>
        <v>7151</v>
      </c>
      <c r="J212" s="44" t="s">
        <v>8</v>
      </c>
      <c r="K212" s="64">
        <v>16781</v>
      </c>
      <c r="L212" s="45">
        <f t="shared" si="50"/>
        <v>0.44939878417824913</v>
      </c>
      <c r="M212" s="45">
        <f t="shared" si="51"/>
        <v>0.24887656280125173</v>
      </c>
      <c r="N212" s="44">
        <f t="shared" si="52"/>
        <v>8390.5</v>
      </c>
      <c r="O212" s="44">
        <f t="shared" si="53"/>
        <v>8390.5</v>
      </c>
      <c r="P212" s="44">
        <f t="shared" si="54"/>
        <v>3372</v>
      </c>
      <c r="Q212" s="44" t="str">
        <f t="shared" si="55"/>
        <v/>
      </c>
      <c r="R212" s="44">
        <f t="shared" si="56"/>
        <v>675</v>
      </c>
      <c r="S212" s="39" t="str">
        <f t="shared" si="57"/>
        <v/>
      </c>
      <c r="T212" s="45">
        <f t="shared" si="58"/>
        <v>0.24887656280125173</v>
      </c>
      <c r="U212" s="45">
        <f t="shared" si="59"/>
        <v>0.80267548608124339</v>
      </c>
      <c r="W212" s="21" t="str">
        <f t="shared" si="60"/>
        <v>Lab</v>
      </c>
      <c r="X212" s="7" t="str">
        <f t="shared" si="61"/>
        <v>Lab</v>
      </c>
      <c r="Y212" s="7" t="str">
        <f t="shared" si="62"/>
        <v>Lab</v>
      </c>
      <c r="Z212" s="7" t="str">
        <f t="shared" si="63"/>
        <v>LD</v>
      </c>
      <c r="AA212" s="7" t="s">
        <v>7</v>
      </c>
      <c r="AB212" s="7" t="s">
        <v>7</v>
      </c>
      <c r="AC212" s="7" t="s">
        <v>7</v>
      </c>
    </row>
    <row r="213" spans="1:29" s="4" customFormat="1" ht="15.75" x14ac:dyDescent="0.25">
      <c r="A213" s="47" t="s">
        <v>227</v>
      </c>
      <c r="B213" s="48" t="s">
        <v>670</v>
      </c>
      <c r="C213" s="38">
        <v>2005</v>
      </c>
      <c r="D213" s="61">
        <v>68293</v>
      </c>
      <c r="E213" s="61">
        <v>39509</v>
      </c>
      <c r="F213" s="40">
        <f t="shared" si="48"/>
        <v>0.57852195686234309</v>
      </c>
      <c r="G213" s="49" t="s">
        <v>7</v>
      </c>
      <c r="H213" s="50">
        <v>21312</v>
      </c>
      <c r="I213" s="51">
        <f t="shared" si="49"/>
        <v>7869</v>
      </c>
      <c r="J213" s="44" t="s">
        <v>8</v>
      </c>
      <c r="K213" s="64">
        <v>13443</v>
      </c>
      <c r="L213" s="45">
        <f t="shared" si="50"/>
        <v>0.34025158824571616</v>
      </c>
      <c r="M213" s="45">
        <f t="shared" si="51"/>
        <v>0.19684301465743195</v>
      </c>
      <c r="N213" s="44">
        <f t="shared" si="52"/>
        <v>6721.5</v>
      </c>
      <c r="O213" s="44">
        <f t="shared" si="53"/>
        <v>6721.5</v>
      </c>
      <c r="P213" s="44">
        <f t="shared" si="54"/>
        <v>3415</v>
      </c>
      <c r="Q213" s="44" t="str">
        <f t="shared" si="55"/>
        <v/>
      </c>
      <c r="R213" s="44">
        <f t="shared" si="56"/>
        <v>683</v>
      </c>
      <c r="S213" s="39" t="str">
        <f t="shared" si="57"/>
        <v/>
      </c>
      <c r="T213" s="45">
        <f t="shared" si="58"/>
        <v>0.19684301465743195</v>
      </c>
      <c r="U213" s="45">
        <f t="shared" si="59"/>
        <v>0.77536497151977501</v>
      </c>
      <c r="W213" s="21" t="str">
        <f t="shared" si="60"/>
        <v>Lab</v>
      </c>
      <c r="X213" s="7" t="str">
        <f t="shared" si="61"/>
        <v>Lab</v>
      </c>
      <c r="Y213" s="7" t="str">
        <f t="shared" si="62"/>
        <v>Lab</v>
      </c>
      <c r="Z213" s="7" t="str">
        <f t="shared" si="63"/>
        <v>LD</v>
      </c>
      <c r="AA213" s="7" t="s">
        <v>7</v>
      </c>
      <c r="AB213" s="7" t="s">
        <v>7</v>
      </c>
      <c r="AC213" s="7" t="s">
        <v>7</v>
      </c>
    </row>
    <row r="214" spans="1:29" s="4" customFormat="1" ht="15.75" x14ac:dyDescent="0.25">
      <c r="A214" s="47" t="s">
        <v>762</v>
      </c>
      <c r="B214" s="48" t="s">
        <v>666</v>
      </c>
      <c r="C214" s="38">
        <v>2005</v>
      </c>
      <c r="D214" s="61">
        <v>72479</v>
      </c>
      <c r="E214" s="61">
        <v>39623</v>
      </c>
      <c r="F214" s="40">
        <f t="shared" si="48"/>
        <v>0.54668248734116087</v>
      </c>
      <c r="G214" s="49" t="s">
        <v>7</v>
      </c>
      <c r="H214" s="50">
        <v>16579</v>
      </c>
      <c r="I214" s="51">
        <f t="shared" si="49"/>
        <v>11059</v>
      </c>
      <c r="J214" s="44" t="s">
        <v>4</v>
      </c>
      <c r="K214" s="64">
        <v>5520</v>
      </c>
      <c r="L214" s="45">
        <f t="shared" si="50"/>
        <v>0.13931302526310477</v>
      </c>
      <c r="M214" s="45">
        <f t="shared" si="51"/>
        <v>7.6159991169856098E-2</v>
      </c>
      <c r="N214" s="44">
        <f t="shared" si="52"/>
        <v>2760</v>
      </c>
      <c r="O214" s="44">
        <f t="shared" si="53"/>
        <v>2760</v>
      </c>
      <c r="P214" s="44">
        <f t="shared" si="54"/>
        <v>3624</v>
      </c>
      <c r="Q214" s="44" t="str">
        <f t="shared" si="55"/>
        <v/>
      </c>
      <c r="R214" s="44">
        <f t="shared" si="56"/>
        <v>725</v>
      </c>
      <c r="S214" s="39" t="str">
        <f t="shared" si="57"/>
        <v/>
      </c>
      <c r="T214" s="45">
        <f t="shared" si="58"/>
        <v>7.6159991169856098E-2</v>
      </c>
      <c r="U214" s="45">
        <f t="shared" si="59"/>
        <v>0.62284247851101693</v>
      </c>
      <c r="W214" s="21" t="str">
        <f t="shared" si="60"/>
        <v>Lab</v>
      </c>
      <c r="X214" s="7" t="str">
        <f t="shared" si="61"/>
        <v>Lab</v>
      </c>
      <c r="Y214" s="7" t="str">
        <f t="shared" si="62"/>
        <v>Con</v>
      </c>
      <c r="Z214" s="7" t="str">
        <f t="shared" si="63"/>
        <v>Con</v>
      </c>
      <c r="AA214" s="7" t="s">
        <v>7</v>
      </c>
      <c r="AB214" s="10" t="s">
        <v>4</v>
      </c>
      <c r="AC214" s="7" t="s">
        <v>7</v>
      </c>
    </row>
    <row r="215" spans="1:29" s="4" customFormat="1" ht="15.75" x14ac:dyDescent="0.25">
      <c r="A215" s="47" t="s">
        <v>230</v>
      </c>
      <c r="B215" s="48" t="s">
        <v>666</v>
      </c>
      <c r="C215" s="38">
        <v>2005</v>
      </c>
      <c r="D215" s="61">
        <v>77787</v>
      </c>
      <c r="E215" s="61">
        <v>46507</v>
      </c>
      <c r="F215" s="40">
        <f t="shared" si="48"/>
        <v>0.59787625181585613</v>
      </c>
      <c r="G215" s="49" t="s">
        <v>7</v>
      </c>
      <c r="H215" s="50">
        <v>20956</v>
      </c>
      <c r="I215" s="51">
        <f t="shared" si="49"/>
        <v>13897</v>
      </c>
      <c r="J215" s="44" t="s">
        <v>4</v>
      </c>
      <c r="K215" s="64">
        <v>7059</v>
      </c>
      <c r="L215" s="45">
        <f t="shared" si="50"/>
        <v>0.15178360246844561</v>
      </c>
      <c r="M215" s="45">
        <f t="shared" si="51"/>
        <v>9.0747811330942188E-2</v>
      </c>
      <c r="N215" s="44">
        <f t="shared" si="52"/>
        <v>3529.5</v>
      </c>
      <c r="O215" s="44">
        <f t="shared" si="53"/>
        <v>3529.5</v>
      </c>
      <c r="P215" s="44">
        <f t="shared" si="54"/>
        <v>3890</v>
      </c>
      <c r="Q215" s="44" t="str">
        <f t="shared" si="55"/>
        <v/>
      </c>
      <c r="R215" s="44">
        <f t="shared" si="56"/>
        <v>778</v>
      </c>
      <c r="S215" s="39" t="str">
        <f t="shared" si="57"/>
        <v/>
      </c>
      <c r="T215" s="45">
        <f t="shared" si="58"/>
        <v>9.0747811330942188E-2</v>
      </c>
      <c r="U215" s="45">
        <f t="shared" si="59"/>
        <v>0.68862406314679836</v>
      </c>
      <c r="W215" s="21" t="str">
        <f t="shared" si="60"/>
        <v>Lab</v>
      </c>
      <c r="X215" s="7" t="str">
        <f t="shared" si="61"/>
        <v>Lab</v>
      </c>
      <c r="Y215" s="7" t="str">
        <f t="shared" si="62"/>
        <v>Con</v>
      </c>
      <c r="Z215" s="7" t="str">
        <f t="shared" si="63"/>
        <v>Con</v>
      </c>
      <c r="AA215" s="7" t="s">
        <v>7</v>
      </c>
      <c r="AB215" s="7" t="s">
        <v>7</v>
      </c>
      <c r="AC215" s="7" t="s">
        <v>7</v>
      </c>
    </row>
    <row r="216" spans="1:29" s="4" customFormat="1" ht="15.75" x14ac:dyDescent="0.25">
      <c r="A216" s="47" t="s">
        <v>231</v>
      </c>
      <c r="B216" s="48" t="s">
        <v>666</v>
      </c>
      <c r="C216" s="38">
        <v>2005</v>
      </c>
      <c r="D216" s="61">
        <v>83246</v>
      </c>
      <c r="E216" s="61">
        <v>47045</v>
      </c>
      <c r="F216" s="40">
        <f t="shared" si="48"/>
        <v>0.56513225860702021</v>
      </c>
      <c r="G216" s="49" t="s">
        <v>7</v>
      </c>
      <c r="H216" s="50">
        <v>22937</v>
      </c>
      <c r="I216" s="51">
        <f t="shared" si="49"/>
        <v>11497</v>
      </c>
      <c r="J216" s="44" t="s">
        <v>8</v>
      </c>
      <c r="K216" s="64">
        <v>11440</v>
      </c>
      <c r="L216" s="45">
        <f t="shared" si="50"/>
        <v>0.24317143160803487</v>
      </c>
      <c r="M216" s="45">
        <f t="shared" si="51"/>
        <v>0.13742402037335127</v>
      </c>
      <c r="N216" s="44">
        <f t="shared" si="52"/>
        <v>5720</v>
      </c>
      <c r="O216" s="44">
        <f t="shared" si="53"/>
        <v>5720</v>
      </c>
      <c r="P216" s="44">
        <f t="shared" si="54"/>
        <v>4163</v>
      </c>
      <c r="Q216" s="44" t="str">
        <f t="shared" si="55"/>
        <v/>
      </c>
      <c r="R216" s="44">
        <f t="shared" si="56"/>
        <v>833</v>
      </c>
      <c r="S216" s="39" t="str">
        <f t="shared" si="57"/>
        <v/>
      </c>
      <c r="T216" s="45">
        <f t="shared" si="58"/>
        <v>0.13742402037335127</v>
      </c>
      <c r="U216" s="45">
        <f t="shared" si="59"/>
        <v>0.70255627898037143</v>
      </c>
      <c r="W216" s="21" t="str">
        <f t="shared" si="60"/>
        <v>Lab</v>
      </c>
      <c r="X216" s="7" t="str">
        <f t="shared" si="61"/>
        <v>Lab</v>
      </c>
      <c r="Y216" s="7" t="str">
        <f t="shared" si="62"/>
        <v>LD</v>
      </c>
      <c r="Z216" s="7" t="str">
        <f t="shared" si="63"/>
        <v>LD</v>
      </c>
      <c r="AA216" s="7" t="s">
        <v>7</v>
      </c>
      <c r="AB216" s="7" t="s">
        <v>7</v>
      </c>
      <c r="AC216" s="7" t="s">
        <v>7</v>
      </c>
    </row>
    <row r="217" spans="1:29" s="4" customFormat="1" ht="15.75" x14ac:dyDescent="0.25">
      <c r="A217" s="47" t="s">
        <v>232</v>
      </c>
      <c r="B217" s="48" t="s">
        <v>670</v>
      </c>
      <c r="C217" s="38">
        <v>2005</v>
      </c>
      <c r="D217" s="61">
        <v>61084</v>
      </c>
      <c r="E217" s="61">
        <v>31855</v>
      </c>
      <c r="F217" s="40">
        <f t="shared" si="48"/>
        <v>0.52149499050487857</v>
      </c>
      <c r="G217" s="49" t="s">
        <v>7</v>
      </c>
      <c r="H217" s="50">
        <v>22733</v>
      </c>
      <c r="I217" s="51">
        <f t="shared" si="49"/>
        <v>4097</v>
      </c>
      <c r="J217" s="44" t="s">
        <v>8</v>
      </c>
      <c r="K217" s="64">
        <v>18636</v>
      </c>
      <c r="L217" s="45">
        <f t="shared" si="50"/>
        <v>0.5850258986030451</v>
      </c>
      <c r="M217" s="45">
        <f t="shared" si="51"/>
        <v>0.30508807543710298</v>
      </c>
      <c r="N217" s="44">
        <f t="shared" si="52"/>
        <v>9318</v>
      </c>
      <c r="O217" s="44">
        <f t="shared" si="53"/>
        <v>9318</v>
      </c>
      <c r="P217" s="44">
        <f t="shared" si="54"/>
        <v>3055</v>
      </c>
      <c r="Q217" s="44" t="str">
        <f t="shared" si="55"/>
        <v/>
      </c>
      <c r="R217" s="44">
        <f t="shared" si="56"/>
        <v>611</v>
      </c>
      <c r="S217" s="39" t="str">
        <f t="shared" si="57"/>
        <v/>
      </c>
      <c r="T217" s="45">
        <f t="shared" si="58"/>
        <v>0.30508807543710298</v>
      </c>
      <c r="U217" s="45">
        <f t="shared" si="59"/>
        <v>0.8265830659419815</v>
      </c>
      <c r="W217" s="21" t="str">
        <f t="shared" si="60"/>
        <v>Lab</v>
      </c>
      <c r="X217" s="7" t="str">
        <f t="shared" si="61"/>
        <v>Lab</v>
      </c>
      <c r="Y217" s="7" t="str">
        <f t="shared" si="62"/>
        <v>Lab</v>
      </c>
      <c r="Z217" s="7" t="str">
        <f t="shared" si="63"/>
        <v>LD</v>
      </c>
      <c r="AA217" s="7" t="s">
        <v>7</v>
      </c>
      <c r="AB217" s="7" t="s">
        <v>7</v>
      </c>
      <c r="AC217" s="7" t="s">
        <v>7</v>
      </c>
    </row>
    <row r="218" spans="1:29" s="4" customFormat="1" ht="15.75" x14ac:dyDescent="0.25">
      <c r="A218" s="47" t="s">
        <v>233</v>
      </c>
      <c r="B218" s="48" t="s">
        <v>666</v>
      </c>
      <c r="C218" s="38">
        <v>2005</v>
      </c>
      <c r="D218" s="61">
        <v>78110</v>
      </c>
      <c r="E218" s="61">
        <v>39569</v>
      </c>
      <c r="F218" s="40">
        <f t="shared" si="48"/>
        <v>0.50658046344898222</v>
      </c>
      <c r="G218" s="49" t="s">
        <v>7</v>
      </c>
      <c r="H218" s="50">
        <v>21326</v>
      </c>
      <c r="I218" s="51">
        <f t="shared" si="49"/>
        <v>8171</v>
      </c>
      <c r="J218" s="44" t="s">
        <v>724</v>
      </c>
      <c r="K218" s="64">
        <v>13155</v>
      </c>
      <c r="L218" s="45">
        <f t="shared" si="50"/>
        <v>0.332457226616796</v>
      </c>
      <c r="M218" s="45">
        <f t="shared" si="51"/>
        <v>0.16841633593649979</v>
      </c>
      <c r="N218" s="44">
        <f t="shared" si="52"/>
        <v>6577.5</v>
      </c>
      <c r="O218" s="44">
        <f t="shared" si="53"/>
        <v>6577.5</v>
      </c>
      <c r="P218" s="44">
        <f t="shared" si="54"/>
        <v>3906</v>
      </c>
      <c r="Q218" s="44" t="str">
        <f t="shared" si="55"/>
        <v/>
      </c>
      <c r="R218" s="44">
        <f t="shared" si="56"/>
        <v>782</v>
      </c>
      <c r="S218" s="39" t="str">
        <f t="shared" si="57"/>
        <v/>
      </c>
      <c r="T218" s="45">
        <f t="shared" si="58"/>
        <v>0.16841633593649979</v>
      </c>
      <c r="U218" s="45">
        <f t="shared" si="59"/>
        <v>0.67499679938548196</v>
      </c>
      <c r="W218" s="21" t="str">
        <f t="shared" si="60"/>
        <v>Lab</v>
      </c>
      <c r="X218" s="7" t="str">
        <f t="shared" si="61"/>
        <v>Lab</v>
      </c>
      <c r="Y218" s="7" t="str">
        <f t="shared" si="62"/>
        <v>Resp</v>
      </c>
      <c r="Z218" s="7" t="str">
        <f t="shared" si="63"/>
        <v>Resp</v>
      </c>
      <c r="AA218" s="7" t="s">
        <v>7</v>
      </c>
      <c r="AB218" s="7" t="s">
        <v>7</v>
      </c>
      <c r="AC218" s="7" t="s">
        <v>7</v>
      </c>
    </row>
    <row r="219" spans="1:29" s="4" customFormat="1" ht="15.75" x14ac:dyDescent="0.25">
      <c r="A219" s="47" t="s">
        <v>733</v>
      </c>
      <c r="B219" s="48" t="s">
        <v>661</v>
      </c>
      <c r="C219" s="38">
        <v>2005</v>
      </c>
      <c r="D219" s="61">
        <v>75251</v>
      </c>
      <c r="E219" s="61">
        <v>47733</v>
      </c>
      <c r="F219" s="40">
        <f t="shared" si="48"/>
        <v>0.63431715193153582</v>
      </c>
      <c r="G219" s="49" t="s">
        <v>7</v>
      </c>
      <c r="H219" s="50">
        <v>23264</v>
      </c>
      <c r="I219" s="51">
        <f t="shared" si="49"/>
        <v>8541</v>
      </c>
      <c r="J219" s="44" t="s">
        <v>12</v>
      </c>
      <c r="K219" s="64">
        <v>14723</v>
      </c>
      <c r="L219" s="45">
        <f t="shared" si="50"/>
        <v>0.30844489137493974</v>
      </c>
      <c r="M219" s="45">
        <f t="shared" si="51"/>
        <v>0.19565188502478373</v>
      </c>
      <c r="N219" s="44">
        <f t="shared" si="52"/>
        <v>7361.5</v>
      </c>
      <c r="O219" s="44">
        <f t="shared" si="53"/>
        <v>7361.5</v>
      </c>
      <c r="P219" s="44">
        <f t="shared" si="54"/>
        <v>3763</v>
      </c>
      <c r="Q219" s="44" t="str">
        <f t="shared" si="55"/>
        <v/>
      </c>
      <c r="R219" s="44">
        <f t="shared" si="56"/>
        <v>753</v>
      </c>
      <c r="S219" s="39" t="str">
        <f t="shared" si="57"/>
        <v/>
      </c>
      <c r="T219" s="45">
        <f t="shared" si="58"/>
        <v>0.19565188502478373</v>
      </c>
      <c r="U219" s="45">
        <f t="shared" si="59"/>
        <v>0.82996903695631952</v>
      </c>
      <c r="W219" s="21" t="str">
        <f t="shared" si="60"/>
        <v>Lab</v>
      </c>
      <c r="X219" s="7" t="str">
        <f t="shared" si="61"/>
        <v>Lab</v>
      </c>
      <c r="Y219" s="7" t="str">
        <f t="shared" si="62"/>
        <v>Lab</v>
      </c>
      <c r="Z219" s="7" t="str">
        <f t="shared" si="63"/>
        <v>SNP</v>
      </c>
      <c r="AA219" s="7" t="s">
        <v>7</v>
      </c>
      <c r="AB219" s="7" t="s">
        <v>7</v>
      </c>
      <c r="AC219" s="7" t="s">
        <v>7</v>
      </c>
    </row>
    <row r="220" spans="1:29" s="4" customFormat="1" ht="15.75" x14ac:dyDescent="0.25">
      <c r="A220" s="47" t="s">
        <v>235</v>
      </c>
      <c r="B220" s="48" t="s">
        <v>661</v>
      </c>
      <c r="C220" s="38">
        <v>2005</v>
      </c>
      <c r="D220" s="61">
        <v>70672</v>
      </c>
      <c r="E220" s="61">
        <v>45776</v>
      </c>
      <c r="F220" s="40">
        <f t="shared" si="48"/>
        <v>0.64772470002263982</v>
      </c>
      <c r="G220" s="49" t="s">
        <v>7</v>
      </c>
      <c r="H220" s="50">
        <v>18983</v>
      </c>
      <c r="I220" s="51">
        <f t="shared" si="49"/>
        <v>11363</v>
      </c>
      <c r="J220" s="44" t="s">
        <v>8</v>
      </c>
      <c r="K220" s="64">
        <v>7620</v>
      </c>
      <c r="L220" s="45">
        <f t="shared" si="50"/>
        <v>0.16646277525340791</v>
      </c>
      <c r="M220" s="45">
        <f t="shared" si="51"/>
        <v>0.10782205116594974</v>
      </c>
      <c r="N220" s="44">
        <f t="shared" si="52"/>
        <v>3810</v>
      </c>
      <c r="O220" s="44">
        <f t="shared" si="53"/>
        <v>3810</v>
      </c>
      <c r="P220" s="44">
        <f t="shared" si="54"/>
        <v>3534</v>
      </c>
      <c r="Q220" s="44" t="str">
        <f t="shared" si="55"/>
        <v/>
      </c>
      <c r="R220" s="44">
        <f t="shared" si="56"/>
        <v>707</v>
      </c>
      <c r="S220" s="39" t="str">
        <f t="shared" si="57"/>
        <v/>
      </c>
      <c r="T220" s="45">
        <f t="shared" si="58"/>
        <v>0.10782205116594974</v>
      </c>
      <c r="U220" s="45">
        <f t="shared" si="59"/>
        <v>0.7555467511885896</v>
      </c>
      <c r="W220" s="21" t="str">
        <f t="shared" si="60"/>
        <v>Lab</v>
      </c>
      <c r="X220" s="7" t="str">
        <f t="shared" si="61"/>
        <v>Lab</v>
      </c>
      <c r="Y220" s="7" t="str">
        <f t="shared" si="62"/>
        <v>Lab</v>
      </c>
      <c r="Z220" s="7" t="str">
        <f t="shared" si="63"/>
        <v>LD</v>
      </c>
      <c r="AA220" s="7" t="s">
        <v>7</v>
      </c>
      <c r="AB220" s="7" t="s">
        <v>7</v>
      </c>
      <c r="AC220" s="7" t="s">
        <v>7</v>
      </c>
    </row>
    <row r="221" spans="1:29" s="4" customFormat="1" ht="15.75" x14ac:dyDescent="0.25">
      <c r="A221" s="47" t="s">
        <v>236</v>
      </c>
      <c r="B221" s="48" t="s">
        <v>662</v>
      </c>
      <c r="C221" s="38">
        <v>2005</v>
      </c>
      <c r="D221" s="61">
        <v>74759</v>
      </c>
      <c r="E221" s="61">
        <v>48392</v>
      </c>
      <c r="F221" s="40">
        <f t="shared" si="48"/>
        <v>0.64730667879452641</v>
      </c>
      <c r="G221" s="49" t="s">
        <v>4</v>
      </c>
      <c r="H221" s="50">
        <v>21033</v>
      </c>
      <c r="I221" s="51">
        <f t="shared" si="49"/>
        <v>19909</v>
      </c>
      <c r="J221" s="44" t="s">
        <v>8</v>
      </c>
      <c r="K221" s="64">
        <v>1124</v>
      </c>
      <c r="L221" s="45">
        <f t="shared" si="50"/>
        <v>2.3226979666060507E-2</v>
      </c>
      <c r="M221" s="45">
        <f t="shared" si="51"/>
        <v>1.5034979066065624E-2</v>
      </c>
      <c r="N221" s="44">
        <f t="shared" si="52"/>
        <v>562</v>
      </c>
      <c r="O221" s="44" t="str">
        <f t="shared" si="53"/>
        <v/>
      </c>
      <c r="P221" s="44">
        <f t="shared" si="54"/>
        <v>3738</v>
      </c>
      <c r="Q221" s="44" t="str">
        <f t="shared" si="55"/>
        <v>YES</v>
      </c>
      <c r="R221" s="44">
        <f t="shared" si="56"/>
        <v>748</v>
      </c>
      <c r="S221" s="39" t="str">
        <f t="shared" si="57"/>
        <v/>
      </c>
      <c r="T221" s="45">
        <f t="shared" si="58"/>
        <v>1.5034979066065624E-2</v>
      </c>
      <c r="U221" s="45">
        <f t="shared" si="59"/>
        <v>0.66234165786059207</v>
      </c>
      <c r="W221" s="21" t="str">
        <f t="shared" si="60"/>
        <v>LD</v>
      </c>
      <c r="X221" s="7" t="str">
        <f t="shared" si="61"/>
        <v>Con</v>
      </c>
      <c r="Y221" s="7" t="str">
        <f t="shared" si="62"/>
        <v>LD</v>
      </c>
      <c r="Z221" s="7" t="str">
        <f t="shared" si="63"/>
        <v>LD</v>
      </c>
      <c r="AA221" s="7" t="s">
        <v>8</v>
      </c>
      <c r="AB221" s="7" t="s">
        <v>4</v>
      </c>
      <c r="AC221" s="7" t="s">
        <v>4</v>
      </c>
    </row>
    <row r="222" spans="1:29" s="4" customFormat="1" ht="15.75" x14ac:dyDescent="0.25">
      <c r="A222" s="47" t="s">
        <v>237</v>
      </c>
      <c r="B222" s="48" t="s">
        <v>662</v>
      </c>
      <c r="C222" s="38">
        <v>2005</v>
      </c>
      <c r="D222" s="61">
        <v>75740</v>
      </c>
      <c r="E222" s="61">
        <v>49771</v>
      </c>
      <c r="F222" s="40">
        <f t="shared" si="48"/>
        <v>0.65712965407974655</v>
      </c>
      <c r="G222" s="49" t="s">
        <v>8</v>
      </c>
      <c r="H222" s="50">
        <v>19216</v>
      </c>
      <c r="I222" s="51">
        <f t="shared" si="49"/>
        <v>18648</v>
      </c>
      <c r="J222" s="44" t="s">
        <v>4</v>
      </c>
      <c r="K222" s="64">
        <v>568</v>
      </c>
      <c r="L222" s="45">
        <f t="shared" si="50"/>
        <v>1.1412268188302425E-2</v>
      </c>
      <c r="M222" s="45">
        <f t="shared" si="51"/>
        <v>7.4993398468444676E-3</v>
      </c>
      <c r="N222" s="44">
        <f t="shared" si="52"/>
        <v>284</v>
      </c>
      <c r="O222" s="44" t="str">
        <f t="shared" si="53"/>
        <v/>
      </c>
      <c r="P222" s="44">
        <f t="shared" si="54"/>
        <v>3787</v>
      </c>
      <c r="Q222" s="44" t="str">
        <f t="shared" si="55"/>
        <v>YES</v>
      </c>
      <c r="R222" s="44">
        <f t="shared" si="56"/>
        <v>758</v>
      </c>
      <c r="S222" s="39" t="str">
        <f t="shared" si="57"/>
        <v>YES</v>
      </c>
      <c r="T222" s="45">
        <f t="shared" si="58"/>
        <v>7.4993398468444676E-3</v>
      </c>
      <c r="U222" s="45">
        <f t="shared" si="59"/>
        <v>0.66462899392659103</v>
      </c>
      <c r="W222" s="21" t="str">
        <f t="shared" si="60"/>
        <v>Con</v>
      </c>
      <c r="X222" s="7" t="str">
        <f t="shared" si="61"/>
        <v>Con</v>
      </c>
      <c r="Y222" s="7" t="str">
        <f t="shared" si="62"/>
        <v>Con</v>
      </c>
      <c r="Z222" s="7" t="str">
        <f t="shared" si="63"/>
        <v>Con</v>
      </c>
      <c r="AA222" s="7" t="s">
        <v>4</v>
      </c>
      <c r="AB222" s="6" t="s">
        <v>8</v>
      </c>
      <c r="AC222" s="6" t="s">
        <v>8</v>
      </c>
    </row>
    <row r="223" spans="1:29" s="4" customFormat="1" ht="15.75" x14ac:dyDescent="0.25">
      <c r="A223" s="47" t="s">
        <v>738</v>
      </c>
      <c r="B223" s="48" t="s">
        <v>664</v>
      </c>
      <c r="C223" s="38">
        <v>2005</v>
      </c>
      <c r="D223" s="61">
        <v>69006</v>
      </c>
      <c r="E223" s="61">
        <v>34632</v>
      </c>
      <c r="F223" s="40">
        <f t="shared" si="48"/>
        <v>0.50186940266063818</v>
      </c>
      <c r="G223" s="49" t="s">
        <v>7</v>
      </c>
      <c r="H223" s="50">
        <v>19702</v>
      </c>
      <c r="I223" s="51">
        <f t="shared" si="49"/>
        <v>6816</v>
      </c>
      <c r="J223" s="44" t="s">
        <v>4</v>
      </c>
      <c r="K223" s="64">
        <v>12886</v>
      </c>
      <c r="L223" s="45">
        <f t="shared" si="50"/>
        <v>0.37208362208362206</v>
      </c>
      <c r="M223" s="45">
        <f t="shared" si="51"/>
        <v>0.18673738515491406</v>
      </c>
      <c r="N223" s="44">
        <f t="shared" si="52"/>
        <v>6443</v>
      </c>
      <c r="O223" s="44">
        <f t="shared" si="53"/>
        <v>6443</v>
      </c>
      <c r="P223" s="44">
        <f t="shared" si="54"/>
        <v>3451</v>
      </c>
      <c r="Q223" s="44" t="str">
        <f t="shared" si="55"/>
        <v/>
      </c>
      <c r="R223" s="44">
        <f t="shared" si="56"/>
        <v>691</v>
      </c>
      <c r="S223" s="39" t="str">
        <f t="shared" si="57"/>
        <v/>
      </c>
      <c r="T223" s="45">
        <f t="shared" si="58"/>
        <v>0.18673738515491406</v>
      </c>
      <c r="U223" s="45">
        <f t="shared" si="59"/>
        <v>0.68860678781555218</v>
      </c>
      <c r="W223" s="21" t="str">
        <f t="shared" si="60"/>
        <v>Lab</v>
      </c>
      <c r="X223" s="7" t="str">
        <f t="shared" si="61"/>
        <v>Lab</v>
      </c>
      <c r="Y223" s="7" t="str">
        <f t="shared" si="62"/>
        <v>Con</v>
      </c>
      <c r="Z223" s="7" t="str">
        <f t="shared" si="63"/>
        <v>Con</v>
      </c>
      <c r="AA223" s="7" t="s">
        <v>7</v>
      </c>
      <c r="AB223" s="7" t="s">
        <v>7</v>
      </c>
      <c r="AC223" s="7" t="s">
        <v>7</v>
      </c>
    </row>
    <row r="224" spans="1:29" s="4" customFormat="1" ht="15.75" x14ac:dyDescent="0.25">
      <c r="A224" s="47" t="s">
        <v>238</v>
      </c>
      <c r="B224" s="48" t="s">
        <v>664</v>
      </c>
      <c r="C224" s="38">
        <v>2005</v>
      </c>
      <c r="D224" s="61">
        <v>72249</v>
      </c>
      <c r="E224" s="61">
        <v>45674</v>
      </c>
      <c r="F224" s="40">
        <f t="shared" si="48"/>
        <v>0.63217483979017008</v>
      </c>
      <c r="G224" s="49" t="s">
        <v>4</v>
      </c>
      <c r="H224" s="50">
        <v>21181</v>
      </c>
      <c r="I224" s="51">
        <f t="shared" si="49"/>
        <v>14986</v>
      </c>
      <c r="J224" s="44" t="s">
        <v>7</v>
      </c>
      <c r="K224" s="64">
        <v>6195</v>
      </c>
      <c r="L224" s="45">
        <f t="shared" si="50"/>
        <v>0.13563515347900337</v>
      </c>
      <c r="M224" s="45">
        <f t="shared" si="51"/>
        <v>8.5745131420504092E-2</v>
      </c>
      <c r="N224" s="44">
        <f t="shared" si="52"/>
        <v>3097.5</v>
      </c>
      <c r="O224" s="44" t="str">
        <f t="shared" si="53"/>
        <v/>
      </c>
      <c r="P224" s="44">
        <f t="shared" si="54"/>
        <v>3613</v>
      </c>
      <c r="Q224" s="44" t="str">
        <f t="shared" si="55"/>
        <v/>
      </c>
      <c r="R224" s="44">
        <f t="shared" si="56"/>
        <v>723</v>
      </c>
      <c r="S224" s="39" t="str">
        <f t="shared" si="57"/>
        <v/>
      </c>
      <c r="T224" s="45">
        <f t="shared" si="58"/>
        <v>8.5745131420504092E-2</v>
      </c>
      <c r="U224" s="45">
        <f t="shared" si="59"/>
        <v>0.71791997121067419</v>
      </c>
      <c r="W224" s="21" t="str">
        <f t="shared" si="60"/>
        <v>Con</v>
      </c>
      <c r="X224" s="7" t="str">
        <f t="shared" si="61"/>
        <v>Con</v>
      </c>
      <c r="Y224" s="7" t="str">
        <f t="shared" si="62"/>
        <v>Lab</v>
      </c>
      <c r="Z224" s="7" t="str">
        <f t="shared" si="63"/>
        <v>Lab</v>
      </c>
      <c r="AA224" s="7" t="s">
        <v>4</v>
      </c>
      <c r="AB224" s="7" t="s">
        <v>4</v>
      </c>
      <c r="AC224" s="7" t="s">
        <v>4</v>
      </c>
    </row>
    <row r="225" spans="1:29" s="4" customFormat="1" ht="15.75" x14ac:dyDescent="0.25">
      <c r="A225" s="47" t="s">
        <v>239</v>
      </c>
      <c r="B225" s="48" t="s">
        <v>661</v>
      </c>
      <c r="C225" s="38">
        <v>2005</v>
      </c>
      <c r="D225" s="61">
        <v>65154</v>
      </c>
      <c r="E225" s="61">
        <v>39709</v>
      </c>
      <c r="F225" s="40">
        <f t="shared" si="48"/>
        <v>0.60946373208091598</v>
      </c>
      <c r="G225" s="49" t="s">
        <v>7</v>
      </c>
      <c r="H225" s="50">
        <v>15899</v>
      </c>
      <c r="I225" s="51">
        <f t="shared" si="49"/>
        <v>9697</v>
      </c>
      <c r="J225" s="44" t="s">
        <v>8</v>
      </c>
      <c r="K225" s="64">
        <v>6202</v>
      </c>
      <c r="L225" s="45">
        <f t="shared" si="50"/>
        <v>0.15618625500516256</v>
      </c>
      <c r="M225" s="45">
        <f t="shared" si="51"/>
        <v>9.5189857875188022E-2</v>
      </c>
      <c r="N225" s="44">
        <f t="shared" si="52"/>
        <v>3101</v>
      </c>
      <c r="O225" s="44">
        <f t="shared" si="53"/>
        <v>3101</v>
      </c>
      <c r="P225" s="44">
        <f t="shared" si="54"/>
        <v>3258</v>
      </c>
      <c r="Q225" s="44" t="str">
        <f t="shared" si="55"/>
        <v/>
      </c>
      <c r="R225" s="44">
        <f t="shared" si="56"/>
        <v>652</v>
      </c>
      <c r="S225" s="39" t="str">
        <f t="shared" si="57"/>
        <v/>
      </c>
      <c r="T225" s="45">
        <f t="shared" si="58"/>
        <v>9.5189857875188022E-2</v>
      </c>
      <c r="U225" s="45">
        <f t="shared" si="59"/>
        <v>0.70465358995610394</v>
      </c>
      <c r="W225" s="21" t="str">
        <f t="shared" si="60"/>
        <v>Lab</v>
      </c>
      <c r="X225" s="7" t="str">
        <f t="shared" si="61"/>
        <v>Lab</v>
      </c>
      <c r="Y225" s="7" t="str">
        <f t="shared" si="62"/>
        <v>LD</v>
      </c>
      <c r="Z225" s="7" t="str">
        <f t="shared" si="63"/>
        <v>LD</v>
      </c>
      <c r="AA225" s="7" t="s">
        <v>7</v>
      </c>
      <c r="AB225" s="7" t="s">
        <v>7</v>
      </c>
      <c r="AC225" s="7" t="s">
        <v>7</v>
      </c>
    </row>
    <row r="226" spans="1:29" s="4" customFormat="1" ht="15.75" x14ac:dyDescent="0.25">
      <c r="A226" s="47" t="s">
        <v>240</v>
      </c>
      <c r="B226" s="48" t="s">
        <v>661</v>
      </c>
      <c r="C226" s="38">
        <v>2005</v>
      </c>
      <c r="D226" s="61">
        <v>68352</v>
      </c>
      <c r="E226" s="61">
        <v>42640</v>
      </c>
      <c r="F226" s="40">
        <f t="shared" si="48"/>
        <v>0.62382958801498123</v>
      </c>
      <c r="G226" s="49" t="s">
        <v>7</v>
      </c>
      <c r="H226" s="50">
        <v>14597</v>
      </c>
      <c r="I226" s="51">
        <f t="shared" si="49"/>
        <v>12444</v>
      </c>
      <c r="J226" s="44" t="s">
        <v>8</v>
      </c>
      <c r="K226" s="64">
        <v>2153</v>
      </c>
      <c r="L226" s="45">
        <f t="shared" si="50"/>
        <v>5.049249530956848E-2</v>
      </c>
      <c r="M226" s="45">
        <f t="shared" si="51"/>
        <v>3.1498712546816479E-2</v>
      </c>
      <c r="N226" s="44">
        <f t="shared" si="52"/>
        <v>1076.5</v>
      </c>
      <c r="O226" s="44">
        <f t="shared" si="53"/>
        <v>1076.5</v>
      </c>
      <c r="P226" s="44">
        <f t="shared" si="54"/>
        <v>3418</v>
      </c>
      <c r="Q226" s="44" t="str">
        <f t="shared" si="55"/>
        <v>YES</v>
      </c>
      <c r="R226" s="44">
        <f t="shared" si="56"/>
        <v>684</v>
      </c>
      <c r="S226" s="39" t="str">
        <f t="shared" si="57"/>
        <v/>
      </c>
      <c r="T226" s="45">
        <f t="shared" si="58"/>
        <v>3.1498712546816479E-2</v>
      </c>
      <c r="U226" s="45">
        <f t="shared" si="59"/>
        <v>0.65532830056179769</v>
      </c>
      <c r="W226" s="21" t="str">
        <f t="shared" si="60"/>
        <v>LD</v>
      </c>
      <c r="X226" s="7" t="str">
        <f t="shared" si="61"/>
        <v>Lab</v>
      </c>
      <c r="Y226" s="7" t="str">
        <f t="shared" si="62"/>
        <v>LD</v>
      </c>
      <c r="Z226" s="7" t="str">
        <f t="shared" si="63"/>
        <v>LD</v>
      </c>
      <c r="AA226" s="7" t="s">
        <v>8</v>
      </c>
      <c r="AB226" s="10" t="s">
        <v>8</v>
      </c>
      <c r="AC226" s="10" t="s">
        <v>8</v>
      </c>
    </row>
    <row r="227" spans="1:29" s="4" customFormat="1" ht="15.75" x14ac:dyDescent="0.25">
      <c r="A227" s="47" t="s">
        <v>241</v>
      </c>
      <c r="B227" s="48" t="s">
        <v>661</v>
      </c>
      <c r="C227" s="38">
        <v>2005</v>
      </c>
      <c r="D227" s="61">
        <v>61499</v>
      </c>
      <c r="E227" s="61">
        <v>42698</v>
      </c>
      <c r="F227" s="40">
        <f t="shared" si="48"/>
        <v>0.69428771199531703</v>
      </c>
      <c r="G227" s="49" t="s">
        <v>7</v>
      </c>
      <c r="H227" s="50">
        <v>14188</v>
      </c>
      <c r="I227" s="51">
        <f t="shared" si="49"/>
        <v>13783</v>
      </c>
      <c r="J227" s="44" t="s">
        <v>8</v>
      </c>
      <c r="K227" s="64">
        <v>405</v>
      </c>
      <c r="L227" s="45">
        <f t="shared" si="50"/>
        <v>9.4852217902477876E-3</v>
      </c>
      <c r="M227" s="45">
        <f t="shared" si="51"/>
        <v>6.5854729345192608E-3</v>
      </c>
      <c r="N227" s="44">
        <f t="shared" si="52"/>
        <v>202.5</v>
      </c>
      <c r="O227" s="44">
        <f t="shared" si="53"/>
        <v>202.5</v>
      </c>
      <c r="P227" s="44">
        <f t="shared" si="54"/>
        <v>3075</v>
      </c>
      <c r="Q227" s="44" t="str">
        <f t="shared" si="55"/>
        <v>YES</v>
      </c>
      <c r="R227" s="44">
        <f t="shared" si="56"/>
        <v>615</v>
      </c>
      <c r="S227" s="39" t="str">
        <f t="shared" si="57"/>
        <v>YES</v>
      </c>
      <c r="T227" s="45">
        <f t="shared" si="58"/>
        <v>6.5854729345192608E-3</v>
      </c>
      <c r="U227" s="45">
        <f t="shared" si="59"/>
        <v>0.7008731849298363</v>
      </c>
      <c r="W227" s="21" t="str">
        <f t="shared" si="60"/>
        <v>LD</v>
      </c>
      <c r="X227" s="7" t="str">
        <f t="shared" si="61"/>
        <v>LD</v>
      </c>
      <c r="Y227" s="7" t="str">
        <f t="shared" si="62"/>
        <v>LD</v>
      </c>
      <c r="Z227" s="7" t="str">
        <f t="shared" si="63"/>
        <v>LD</v>
      </c>
      <c r="AA227" s="7" t="s">
        <v>8</v>
      </c>
      <c r="AB227" s="10" t="s">
        <v>8</v>
      </c>
      <c r="AC227" s="10" t="s">
        <v>8</v>
      </c>
    </row>
    <row r="228" spans="1:29" s="4" customFormat="1" ht="15.75" x14ac:dyDescent="0.25">
      <c r="A228" s="47" t="s">
        <v>242</v>
      </c>
      <c r="B228" s="48" t="s">
        <v>661</v>
      </c>
      <c r="C228" s="38">
        <v>2005</v>
      </c>
      <c r="D228" s="61">
        <v>67584</v>
      </c>
      <c r="E228" s="61">
        <v>43926</v>
      </c>
      <c r="F228" s="40">
        <f t="shared" si="48"/>
        <v>0.64994673295454541</v>
      </c>
      <c r="G228" s="49" t="s">
        <v>7</v>
      </c>
      <c r="H228" s="50">
        <v>17476</v>
      </c>
      <c r="I228" s="51">
        <f t="shared" si="49"/>
        <v>10234</v>
      </c>
      <c r="J228" s="44" t="s">
        <v>4</v>
      </c>
      <c r="K228" s="64">
        <v>7242</v>
      </c>
      <c r="L228" s="45">
        <f t="shared" si="50"/>
        <v>0.16486818740609208</v>
      </c>
      <c r="M228" s="45">
        <f t="shared" si="51"/>
        <v>0.10715553977272728</v>
      </c>
      <c r="N228" s="44">
        <f t="shared" si="52"/>
        <v>3621</v>
      </c>
      <c r="O228" s="44">
        <f t="shared" si="53"/>
        <v>3621</v>
      </c>
      <c r="P228" s="44">
        <f t="shared" si="54"/>
        <v>3380</v>
      </c>
      <c r="Q228" s="44" t="str">
        <f t="shared" si="55"/>
        <v/>
      </c>
      <c r="R228" s="44">
        <f t="shared" si="56"/>
        <v>676</v>
      </c>
      <c r="S228" s="39" t="str">
        <f t="shared" si="57"/>
        <v/>
      </c>
      <c r="T228" s="45">
        <f t="shared" si="58"/>
        <v>0.10715553977272728</v>
      </c>
      <c r="U228" s="45">
        <f t="shared" si="59"/>
        <v>0.75710227272727271</v>
      </c>
      <c r="W228" s="21" t="str">
        <f t="shared" si="60"/>
        <v>Lab</v>
      </c>
      <c r="X228" s="7" t="str">
        <f t="shared" si="61"/>
        <v>Lab</v>
      </c>
      <c r="Y228" s="7" t="str">
        <f t="shared" si="62"/>
        <v>Lab</v>
      </c>
      <c r="Z228" s="7" t="str">
        <f t="shared" si="63"/>
        <v>Con</v>
      </c>
      <c r="AA228" s="7" t="s">
        <v>7</v>
      </c>
      <c r="AB228" s="7" t="s">
        <v>7</v>
      </c>
      <c r="AC228" s="7" t="s">
        <v>7</v>
      </c>
    </row>
    <row r="229" spans="1:29" s="4" customFormat="1" ht="15.75" x14ac:dyDescent="0.25">
      <c r="A229" s="47" t="s">
        <v>243</v>
      </c>
      <c r="B229" s="48" t="s">
        <v>661</v>
      </c>
      <c r="C229" s="38">
        <v>2005</v>
      </c>
      <c r="D229" s="61">
        <v>66261</v>
      </c>
      <c r="E229" s="61">
        <v>45265</v>
      </c>
      <c r="F229" s="40">
        <f t="shared" si="48"/>
        <v>0.68313185735198689</v>
      </c>
      <c r="G229" s="49" t="s">
        <v>8</v>
      </c>
      <c r="H229" s="50">
        <v>22417</v>
      </c>
      <c r="I229" s="51">
        <f t="shared" si="49"/>
        <v>8817</v>
      </c>
      <c r="J229" s="44" t="s">
        <v>4</v>
      </c>
      <c r="K229" s="64">
        <v>13600</v>
      </c>
      <c r="L229" s="45">
        <f t="shared" si="50"/>
        <v>0.30045288854523361</v>
      </c>
      <c r="M229" s="45">
        <f t="shared" si="51"/>
        <v>0.20524893979867492</v>
      </c>
      <c r="N229" s="44">
        <f t="shared" si="52"/>
        <v>6800</v>
      </c>
      <c r="O229" s="44" t="str">
        <f t="shared" si="53"/>
        <v/>
      </c>
      <c r="P229" s="44">
        <f t="shared" si="54"/>
        <v>3314</v>
      </c>
      <c r="Q229" s="44" t="str">
        <f t="shared" si="55"/>
        <v/>
      </c>
      <c r="R229" s="44">
        <f t="shared" si="56"/>
        <v>663</v>
      </c>
      <c r="S229" s="39" t="str">
        <f t="shared" si="57"/>
        <v/>
      </c>
      <c r="T229" s="45">
        <f t="shared" si="58"/>
        <v>0.20524893979867492</v>
      </c>
      <c r="U229" s="45">
        <f t="shared" si="59"/>
        <v>0.88838079715066187</v>
      </c>
      <c r="W229" s="21" t="str">
        <f t="shared" si="60"/>
        <v>LD</v>
      </c>
      <c r="X229" s="7" t="str">
        <f t="shared" si="61"/>
        <v>LD</v>
      </c>
      <c r="Y229" s="7" t="str">
        <f t="shared" si="62"/>
        <v>LD</v>
      </c>
      <c r="Z229" s="7" t="str">
        <f t="shared" si="63"/>
        <v>LD</v>
      </c>
      <c r="AA229" s="7" t="s">
        <v>8</v>
      </c>
      <c r="AB229" s="6" t="s">
        <v>8</v>
      </c>
      <c r="AC229" s="6" t="s">
        <v>8</v>
      </c>
    </row>
    <row r="230" spans="1:29" s="4" customFormat="1" ht="15.75" x14ac:dyDescent="0.25">
      <c r="A230" s="47" t="s">
        <v>244</v>
      </c>
      <c r="B230" s="48" t="s">
        <v>666</v>
      </c>
      <c r="C230" s="38">
        <v>2005</v>
      </c>
      <c r="D230" s="61">
        <v>59050</v>
      </c>
      <c r="E230" s="61">
        <v>34703</v>
      </c>
      <c r="F230" s="40">
        <f t="shared" si="48"/>
        <v>0.58768839966130393</v>
      </c>
      <c r="G230" s="49" t="s">
        <v>7</v>
      </c>
      <c r="H230" s="50">
        <v>18456</v>
      </c>
      <c r="I230" s="51">
        <f t="shared" si="49"/>
        <v>10381</v>
      </c>
      <c r="J230" s="44" t="s">
        <v>4</v>
      </c>
      <c r="K230" s="64">
        <v>8075</v>
      </c>
      <c r="L230" s="45">
        <f t="shared" si="50"/>
        <v>0.23268881652883036</v>
      </c>
      <c r="M230" s="45">
        <f t="shared" si="51"/>
        <v>0.1367485182049111</v>
      </c>
      <c r="N230" s="44">
        <f t="shared" si="52"/>
        <v>4037.5</v>
      </c>
      <c r="O230" s="44">
        <f t="shared" si="53"/>
        <v>4037.5</v>
      </c>
      <c r="P230" s="44">
        <f t="shared" si="54"/>
        <v>2953</v>
      </c>
      <c r="Q230" s="44" t="str">
        <f t="shared" si="55"/>
        <v/>
      </c>
      <c r="R230" s="44">
        <f t="shared" si="56"/>
        <v>591</v>
      </c>
      <c r="S230" s="39" t="str">
        <f t="shared" si="57"/>
        <v/>
      </c>
      <c r="T230" s="45">
        <f t="shared" si="58"/>
        <v>0.1367485182049111</v>
      </c>
      <c r="U230" s="45">
        <f t="shared" si="59"/>
        <v>0.724436917866215</v>
      </c>
      <c r="W230" s="21" t="str">
        <f t="shared" si="60"/>
        <v>Lab</v>
      </c>
      <c r="X230" s="7" t="str">
        <f t="shared" si="61"/>
        <v>Lab</v>
      </c>
      <c r="Y230" s="7" t="str">
        <f t="shared" si="62"/>
        <v>Con</v>
      </c>
      <c r="Z230" s="7" t="str">
        <f t="shared" si="63"/>
        <v>Con</v>
      </c>
      <c r="AA230" s="7" t="s">
        <v>7</v>
      </c>
      <c r="AB230" s="7" t="s">
        <v>7</v>
      </c>
      <c r="AC230" s="7" t="s">
        <v>7</v>
      </c>
    </row>
    <row r="231" spans="1:29" s="4" customFormat="1" ht="15.75" x14ac:dyDescent="0.25">
      <c r="A231" s="47" t="s">
        <v>245</v>
      </c>
      <c r="B231" s="48" t="s">
        <v>664</v>
      </c>
      <c r="C231" s="38">
        <v>2005</v>
      </c>
      <c r="D231" s="61">
        <v>68249</v>
      </c>
      <c r="E231" s="61">
        <v>42069</v>
      </c>
      <c r="F231" s="40">
        <f t="shared" si="48"/>
        <v>0.6164046359653621</v>
      </c>
      <c r="G231" s="49" t="s">
        <v>7</v>
      </c>
      <c r="H231" s="50">
        <v>20371</v>
      </c>
      <c r="I231" s="51">
        <f t="shared" si="49"/>
        <v>13885</v>
      </c>
      <c r="J231" s="44" t="s">
        <v>4</v>
      </c>
      <c r="K231" s="64">
        <v>6486</v>
      </c>
      <c r="L231" s="45">
        <f t="shared" si="50"/>
        <v>0.1541752834628824</v>
      </c>
      <c r="M231" s="45">
        <f t="shared" si="51"/>
        <v>9.5034359477794553E-2</v>
      </c>
      <c r="N231" s="44">
        <f t="shared" si="52"/>
        <v>3243</v>
      </c>
      <c r="O231" s="44">
        <f t="shared" si="53"/>
        <v>3243</v>
      </c>
      <c r="P231" s="44">
        <f t="shared" si="54"/>
        <v>3413</v>
      </c>
      <c r="Q231" s="44" t="str">
        <f t="shared" si="55"/>
        <v/>
      </c>
      <c r="R231" s="44">
        <f t="shared" si="56"/>
        <v>683</v>
      </c>
      <c r="S231" s="39" t="str">
        <f t="shared" si="57"/>
        <v/>
      </c>
      <c r="T231" s="45">
        <f t="shared" si="58"/>
        <v>9.5034359477794553E-2</v>
      </c>
      <c r="U231" s="45">
        <f t="shared" si="59"/>
        <v>0.7114389954431567</v>
      </c>
      <c r="W231" s="21" t="str">
        <f t="shared" si="60"/>
        <v>Lab</v>
      </c>
      <c r="X231" s="7" t="str">
        <f t="shared" si="61"/>
        <v>Lab</v>
      </c>
      <c r="Y231" s="7" t="str">
        <f t="shared" si="62"/>
        <v>Con</v>
      </c>
      <c r="Z231" s="7" t="str">
        <f t="shared" si="63"/>
        <v>Con</v>
      </c>
      <c r="AA231" s="7" t="s">
        <v>7</v>
      </c>
      <c r="AB231" s="7" t="s">
        <v>7</v>
      </c>
      <c r="AC231" s="7" t="s">
        <v>7</v>
      </c>
    </row>
    <row r="232" spans="1:29" s="4" customFormat="1" ht="31.5" x14ac:dyDescent="0.25">
      <c r="A232" s="47" t="s">
        <v>764</v>
      </c>
      <c r="B232" s="48" t="s">
        <v>681</v>
      </c>
      <c r="C232" s="38">
        <v>2005</v>
      </c>
      <c r="D232" s="61">
        <v>68515</v>
      </c>
      <c r="E232" s="61">
        <v>47146</v>
      </c>
      <c r="F232" s="40">
        <f t="shared" si="48"/>
        <v>0.68811209224257464</v>
      </c>
      <c r="G232" s="49" t="s">
        <v>7</v>
      </c>
      <c r="H232" s="50">
        <v>22260</v>
      </c>
      <c r="I232" s="51">
        <f t="shared" si="49"/>
        <v>17732</v>
      </c>
      <c r="J232" s="44" t="s">
        <v>4</v>
      </c>
      <c r="K232" s="64">
        <v>4528</v>
      </c>
      <c r="L232" s="45">
        <f t="shared" si="50"/>
        <v>9.6042082043015314E-2</v>
      </c>
      <c r="M232" s="45">
        <f t="shared" si="51"/>
        <v>6.6087718017952268E-2</v>
      </c>
      <c r="N232" s="44">
        <f t="shared" si="52"/>
        <v>2264</v>
      </c>
      <c r="O232" s="44">
        <f t="shared" si="53"/>
        <v>2264</v>
      </c>
      <c r="P232" s="44">
        <f t="shared" si="54"/>
        <v>3426</v>
      </c>
      <c r="Q232" s="44" t="str">
        <f t="shared" si="55"/>
        <v/>
      </c>
      <c r="R232" s="44">
        <f t="shared" si="56"/>
        <v>686</v>
      </c>
      <c r="S232" s="39" t="str">
        <f t="shared" si="57"/>
        <v/>
      </c>
      <c r="T232" s="45">
        <f t="shared" si="58"/>
        <v>6.6087718017952268E-2</v>
      </c>
      <c r="U232" s="45">
        <f t="shared" si="59"/>
        <v>0.75419981026052696</v>
      </c>
      <c r="W232" s="21" t="str">
        <f t="shared" si="60"/>
        <v>Lab</v>
      </c>
      <c r="X232" s="7" t="str">
        <f t="shared" si="61"/>
        <v>Lab</v>
      </c>
      <c r="Y232" s="7" t="str">
        <f t="shared" si="62"/>
        <v>Lab</v>
      </c>
      <c r="Z232" s="7" t="str">
        <f t="shared" si="63"/>
        <v>Con</v>
      </c>
      <c r="AA232" s="7" t="s">
        <v>4</v>
      </c>
      <c r="AB232" s="10" t="s">
        <v>4</v>
      </c>
      <c r="AC232" s="10" t="s">
        <v>4</v>
      </c>
    </row>
    <row r="233" spans="1:29" s="4" customFormat="1" ht="15.75" x14ac:dyDescent="0.25">
      <c r="A233" s="52" t="s">
        <v>247</v>
      </c>
      <c r="B233" s="48" t="s">
        <v>666</v>
      </c>
      <c r="C233" s="38">
        <v>2005</v>
      </c>
      <c r="D233" s="62">
        <v>56797</v>
      </c>
      <c r="E233" s="62">
        <v>35305</v>
      </c>
      <c r="F233" s="54">
        <f t="shared" si="48"/>
        <v>0.62159973238023136</v>
      </c>
      <c r="G233" s="55" t="s">
        <v>7</v>
      </c>
      <c r="H233" s="56">
        <v>15381</v>
      </c>
      <c r="I233" s="57">
        <f t="shared" si="49"/>
        <v>12105</v>
      </c>
      <c r="J233" s="58" t="s">
        <v>4</v>
      </c>
      <c r="K233" s="65">
        <v>3276</v>
      </c>
      <c r="L233" s="45">
        <f t="shared" si="50"/>
        <v>9.2791389321625839E-2</v>
      </c>
      <c r="M233" s="45">
        <f t="shared" si="51"/>
        <v>5.7679102769512477E-2</v>
      </c>
      <c r="N233" s="44">
        <f t="shared" si="52"/>
        <v>1638</v>
      </c>
      <c r="O233" s="44">
        <f t="shared" si="53"/>
        <v>1638</v>
      </c>
      <c r="P233" s="44">
        <f t="shared" si="54"/>
        <v>2840</v>
      </c>
      <c r="Q233" s="44" t="str">
        <f t="shared" si="55"/>
        <v/>
      </c>
      <c r="R233" s="44">
        <f t="shared" si="56"/>
        <v>568</v>
      </c>
      <c r="S233" s="39" t="str">
        <f t="shared" si="57"/>
        <v/>
      </c>
      <c r="T233" s="45">
        <f t="shared" si="58"/>
        <v>5.7679102769512477E-2</v>
      </c>
      <c r="U233" s="45">
        <f t="shared" si="59"/>
        <v>0.67927883514974385</v>
      </c>
      <c r="W233" s="21" t="str">
        <f t="shared" si="60"/>
        <v>Lab</v>
      </c>
      <c r="X233" s="7" t="str">
        <f t="shared" si="61"/>
        <v>Lab</v>
      </c>
      <c r="Y233" s="7" t="str">
        <f t="shared" si="62"/>
        <v>Con</v>
      </c>
      <c r="Z233" s="7" t="str">
        <f t="shared" si="63"/>
        <v>Con</v>
      </c>
      <c r="AA233" s="7" t="s">
        <v>4</v>
      </c>
      <c r="AB233" s="19" t="s">
        <v>4</v>
      </c>
      <c r="AC233" s="19" t="s">
        <v>4</v>
      </c>
    </row>
    <row r="234" spans="1:29" s="4" customFormat="1" ht="15.75" x14ac:dyDescent="0.25">
      <c r="A234" s="47" t="s">
        <v>248</v>
      </c>
      <c r="B234" s="48" t="s">
        <v>666</v>
      </c>
      <c r="C234" s="38">
        <v>2005</v>
      </c>
      <c r="D234" s="61">
        <v>66612</v>
      </c>
      <c r="E234" s="61">
        <v>40749</v>
      </c>
      <c r="F234" s="40">
        <f t="shared" si="48"/>
        <v>0.61173662403170603</v>
      </c>
      <c r="G234" s="49" t="s">
        <v>7</v>
      </c>
      <c r="H234" s="50">
        <v>18055</v>
      </c>
      <c r="I234" s="51">
        <f t="shared" si="49"/>
        <v>16135</v>
      </c>
      <c r="J234" s="44" t="s">
        <v>4</v>
      </c>
      <c r="K234" s="64">
        <v>1920</v>
      </c>
      <c r="L234" s="45">
        <f t="shared" si="50"/>
        <v>4.7117720680262092E-2</v>
      </c>
      <c r="M234" s="45">
        <f t="shared" si="51"/>
        <v>2.882363538101243E-2</v>
      </c>
      <c r="N234" s="44">
        <f t="shared" si="52"/>
        <v>960</v>
      </c>
      <c r="O234" s="44">
        <f t="shared" si="53"/>
        <v>960</v>
      </c>
      <c r="P234" s="44">
        <f t="shared" si="54"/>
        <v>3331</v>
      </c>
      <c r="Q234" s="44" t="str">
        <f t="shared" si="55"/>
        <v>YES</v>
      </c>
      <c r="R234" s="44">
        <f t="shared" si="56"/>
        <v>667</v>
      </c>
      <c r="S234" s="39" t="str">
        <f t="shared" si="57"/>
        <v/>
      </c>
      <c r="T234" s="45">
        <f t="shared" si="58"/>
        <v>2.882363538101243E-2</v>
      </c>
      <c r="U234" s="45">
        <f t="shared" si="59"/>
        <v>0.64056025941271844</v>
      </c>
      <c r="W234" s="21" t="str">
        <f t="shared" si="60"/>
        <v>Con</v>
      </c>
      <c r="X234" s="7" t="str">
        <f t="shared" si="61"/>
        <v>Lab</v>
      </c>
      <c r="Y234" s="7" t="str">
        <f t="shared" si="62"/>
        <v>Con</v>
      </c>
      <c r="Z234" s="7" t="str">
        <f t="shared" si="63"/>
        <v>Con</v>
      </c>
      <c r="AA234" s="7" t="s">
        <v>4</v>
      </c>
      <c r="AB234" s="10" t="s">
        <v>4</v>
      </c>
      <c r="AC234" s="10" t="s">
        <v>4</v>
      </c>
    </row>
    <row r="235" spans="1:29" s="4" customFormat="1" ht="15.75" x14ac:dyDescent="0.25">
      <c r="A235" s="47" t="s">
        <v>249</v>
      </c>
      <c r="B235" s="48" t="s">
        <v>666</v>
      </c>
      <c r="C235" s="38">
        <v>2005</v>
      </c>
      <c r="D235" s="61">
        <v>63720</v>
      </c>
      <c r="E235" s="61">
        <v>42210</v>
      </c>
      <c r="F235" s="40">
        <f t="shared" si="48"/>
        <v>0.66242937853107342</v>
      </c>
      <c r="G235" s="49" t="s">
        <v>4</v>
      </c>
      <c r="H235" s="50">
        <v>18830</v>
      </c>
      <c r="I235" s="51">
        <f t="shared" si="49"/>
        <v>17083</v>
      </c>
      <c r="J235" s="44" t="s">
        <v>7</v>
      </c>
      <c r="K235" s="64">
        <v>1747</v>
      </c>
      <c r="L235" s="45">
        <f t="shared" si="50"/>
        <v>4.138829661217721E-2</v>
      </c>
      <c r="M235" s="45">
        <f t="shared" si="51"/>
        <v>2.7416823603264282E-2</v>
      </c>
      <c r="N235" s="44">
        <f t="shared" si="52"/>
        <v>873.5</v>
      </c>
      <c r="O235" s="44" t="str">
        <f t="shared" si="53"/>
        <v/>
      </c>
      <c r="P235" s="44">
        <f t="shared" si="54"/>
        <v>3186</v>
      </c>
      <c r="Q235" s="44" t="str">
        <f t="shared" si="55"/>
        <v>YES</v>
      </c>
      <c r="R235" s="44">
        <f t="shared" si="56"/>
        <v>638</v>
      </c>
      <c r="S235" s="39" t="str">
        <f t="shared" si="57"/>
        <v/>
      </c>
      <c r="T235" s="45">
        <f t="shared" si="58"/>
        <v>2.7416823603264282E-2</v>
      </c>
      <c r="U235" s="45">
        <f t="shared" si="59"/>
        <v>0.68984620213433767</v>
      </c>
      <c r="W235" s="21" t="str">
        <f t="shared" si="60"/>
        <v>Lab</v>
      </c>
      <c r="X235" s="7" t="str">
        <f t="shared" si="61"/>
        <v>Con</v>
      </c>
      <c r="Y235" s="7" t="str">
        <f t="shared" si="62"/>
        <v>Lab</v>
      </c>
      <c r="Z235" s="7" t="str">
        <f t="shared" si="63"/>
        <v>Lab</v>
      </c>
      <c r="AA235" s="7" t="s">
        <v>7</v>
      </c>
      <c r="AB235" s="7" t="s">
        <v>4</v>
      </c>
      <c r="AC235" s="7" t="s">
        <v>4</v>
      </c>
    </row>
    <row r="236" spans="1:29" s="4" customFormat="1" ht="15.75" x14ac:dyDescent="0.25">
      <c r="A236" s="47" t="s">
        <v>250</v>
      </c>
      <c r="B236" s="48" t="s">
        <v>668</v>
      </c>
      <c r="C236" s="38">
        <v>2005</v>
      </c>
      <c r="D236" s="61">
        <v>71639</v>
      </c>
      <c r="E236" s="61">
        <v>44860</v>
      </c>
      <c r="F236" s="40">
        <f t="shared" si="48"/>
        <v>0.62619522885579082</v>
      </c>
      <c r="G236" s="49" t="s">
        <v>4</v>
      </c>
      <c r="H236" s="50">
        <v>23783</v>
      </c>
      <c r="I236" s="51">
        <f t="shared" si="49"/>
        <v>9425</v>
      </c>
      <c r="J236" s="44" t="s">
        <v>7</v>
      </c>
      <c r="K236" s="64">
        <v>14358</v>
      </c>
      <c r="L236" s="45">
        <f t="shared" si="50"/>
        <v>0.32006241640659833</v>
      </c>
      <c r="M236" s="45">
        <f t="shared" si="51"/>
        <v>0.20042155808986725</v>
      </c>
      <c r="N236" s="44">
        <f t="shared" si="52"/>
        <v>7179</v>
      </c>
      <c r="O236" s="44" t="str">
        <f t="shared" si="53"/>
        <v/>
      </c>
      <c r="P236" s="44">
        <f t="shared" si="54"/>
        <v>3582</v>
      </c>
      <c r="Q236" s="44" t="str">
        <f t="shared" si="55"/>
        <v/>
      </c>
      <c r="R236" s="44">
        <f t="shared" si="56"/>
        <v>717</v>
      </c>
      <c r="S236" s="39" t="str">
        <f t="shared" si="57"/>
        <v/>
      </c>
      <c r="T236" s="45">
        <f t="shared" si="58"/>
        <v>0.20042155808986725</v>
      </c>
      <c r="U236" s="45">
        <f t="shared" si="59"/>
        <v>0.8266167869456581</v>
      </c>
      <c r="W236" s="21" t="str">
        <f t="shared" si="60"/>
        <v>Con</v>
      </c>
      <c r="X236" s="7" t="str">
        <f t="shared" si="61"/>
        <v>Con</v>
      </c>
      <c r="Y236" s="7" t="str">
        <f t="shared" si="62"/>
        <v>Con</v>
      </c>
      <c r="Z236" s="7" t="str">
        <f t="shared" si="63"/>
        <v>Lab</v>
      </c>
      <c r="AA236" s="7" t="s">
        <v>4</v>
      </c>
      <c r="AB236" s="7" t="s">
        <v>4</v>
      </c>
      <c r="AC236" s="7" t="s">
        <v>4</v>
      </c>
    </row>
    <row r="237" spans="1:29" s="4" customFormat="1" ht="15.75" x14ac:dyDescent="0.25">
      <c r="A237" s="47" t="s">
        <v>251</v>
      </c>
      <c r="B237" s="48" t="s">
        <v>662</v>
      </c>
      <c r="C237" s="38">
        <v>2005</v>
      </c>
      <c r="D237" s="61">
        <v>75128</v>
      </c>
      <c r="E237" s="61">
        <v>49879</v>
      </c>
      <c r="F237" s="40">
        <f t="shared" si="48"/>
        <v>0.66392024278564588</v>
      </c>
      <c r="G237" s="49" t="s">
        <v>4</v>
      </c>
      <c r="H237" s="50">
        <v>27146</v>
      </c>
      <c r="I237" s="51">
        <f t="shared" si="49"/>
        <v>10699</v>
      </c>
      <c r="J237" s="44" t="s">
        <v>8</v>
      </c>
      <c r="K237" s="64">
        <v>16447</v>
      </c>
      <c r="L237" s="45">
        <f t="shared" si="50"/>
        <v>0.32973796587742338</v>
      </c>
      <c r="M237" s="45">
        <f t="shared" si="51"/>
        <v>0.21891971036098393</v>
      </c>
      <c r="N237" s="44">
        <f t="shared" si="52"/>
        <v>8223.5</v>
      </c>
      <c r="O237" s="44" t="str">
        <f t="shared" si="53"/>
        <v/>
      </c>
      <c r="P237" s="44">
        <f t="shared" si="54"/>
        <v>3757</v>
      </c>
      <c r="Q237" s="44" t="str">
        <f t="shared" si="55"/>
        <v/>
      </c>
      <c r="R237" s="44">
        <f t="shared" si="56"/>
        <v>752</v>
      </c>
      <c r="S237" s="39" t="str">
        <f t="shared" si="57"/>
        <v/>
      </c>
      <c r="T237" s="45">
        <f t="shared" si="58"/>
        <v>0.21891971036098393</v>
      </c>
      <c r="U237" s="45">
        <f t="shared" si="59"/>
        <v>0.88283995314662977</v>
      </c>
      <c r="W237" s="21" t="str">
        <f t="shared" si="60"/>
        <v>Con</v>
      </c>
      <c r="X237" s="7" t="str">
        <f t="shared" si="61"/>
        <v>Con</v>
      </c>
      <c r="Y237" s="7" t="str">
        <f t="shared" si="62"/>
        <v>Con</v>
      </c>
      <c r="Z237" s="7" t="str">
        <f t="shared" si="63"/>
        <v>Con</v>
      </c>
      <c r="AA237" s="7" t="s">
        <v>4</v>
      </c>
      <c r="AB237" s="7" t="s">
        <v>4</v>
      </c>
      <c r="AC237" s="7" t="s">
        <v>4</v>
      </c>
    </row>
    <row r="238" spans="1:29" s="4" customFormat="1" ht="15.75" x14ac:dyDescent="0.25">
      <c r="A238" s="47" t="s">
        <v>252</v>
      </c>
      <c r="B238" s="48" t="s">
        <v>665</v>
      </c>
      <c r="C238" s="38">
        <v>2005</v>
      </c>
      <c r="D238" s="61">
        <v>78356</v>
      </c>
      <c r="E238" s="61">
        <v>50553</v>
      </c>
      <c r="F238" s="40">
        <f t="shared" si="48"/>
        <v>0.64517075909949462</v>
      </c>
      <c r="G238" s="49" t="s">
        <v>7</v>
      </c>
      <c r="H238" s="50">
        <v>22472</v>
      </c>
      <c r="I238" s="51">
        <f t="shared" si="49"/>
        <v>15388</v>
      </c>
      <c r="J238" s="44" t="s">
        <v>4</v>
      </c>
      <c r="K238" s="64">
        <v>7084</v>
      </c>
      <c r="L238" s="45">
        <f t="shared" si="50"/>
        <v>0.14013016042569185</v>
      </c>
      <c r="M238" s="45">
        <f t="shared" si="51"/>
        <v>9.0407881974577567E-2</v>
      </c>
      <c r="N238" s="44">
        <f t="shared" si="52"/>
        <v>3542</v>
      </c>
      <c r="O238" s="44">
        <f t="shared" si="53"/>
        <v>3542</v>
      </c>
      <c r="P238" s="44">
        <f t="shared" si="54"/>
        <v>3918</v>
      </c>
      <c r="Q238" s="44" t="str">
        <f t="shared" si="55"/>
        <v/>
      </c>
      <c r="R238" s="44">
        <f t="shared" si="56"/>
        <v>784</v>
      </c>
      <c r="S238" s="39" t="str">
        <f t="shared" si="57"/>
        <v/>
      </c>
      <c r="T238" s="45">
        <f t="shared" si="58"/>
        <v>9.0407881974577567E-2</v>
      </c>
      <c r="U238" s="45">
        <f t="shared" si="59"/>
        <v>0.73557864107407223</v>
      </c>
      <c r="W238" s="21" t="str">
        <f t="shared" si="60"/>
        <v>Lab</v>
      </c>
      <c r="X238" s="7" t="str">
        <f t="shared" si="61"/>
        <v>Lab</v>
      </c>
      <c r="Y238" s="7" t="str">
        <f t="shared" si="62"/>
        <v>Con</v>
      </c>
      <c r="Z238" s="7" t="str">
        <f t="shared" si="63"/>
        <v>Con</v>
      </c>
      <c r="AA238" s="7" t="s">
        <v>7</v>
      </c>
      <c r="AB238" s="7" t="s">
        <v>7</v>
      </c>
      <c r="AC238" s="7" t="s">
        <v>7</v>
      </c>
    </row>
    <row r="239" spans="1:29" s="4" customFormat="1" ht="15.75" x14ac:dyDescent="0.25">
      <c r="A239" s="47" t="s">
        <v>253</v>
      </c>
      <c r="B239" s="48" t="s">
        <v>666</v>
      </c>
      <c r="C239" s="38">
        <v>2005</v>
      </c>
      <c r="D239" s="61">
        <v>72058</v>
      </c>
      <c r="E239" s="61">
        <v>37651</v>
      </c>
      <c r="F239" s="40">
        <f t="shared" si="48"/>
        <v>0.52250964500818786</v>
      </c>
      <c r="G239" s="49" t="s">
        <v>7</v>
      </c>
      <c r="H239" s="50">
        <v>20483</v>
      </c>
      <c r="I239" s="51">
        <f t="shared" si="49"/>
        <v>8983</v>
      </c>
      <c r="J239" s="44" t="s">
        <v>4</v>
      </c>
      <c r="K239" s="64">
        <v>11500</v>
      </c>
      <c r="L239" s="45">
        <f t="shared" si="50"/>
        <v>0.30543677458766033</v>
      </c>
      <c r="M239" s="45">
        <f t="shared" si="51"/>
        <v>0.15959366066224431</v>
      </c>
      <c r="N239" s="44">
        <f t="shared" si="52"/>
        <v>5750</v>
      </c>
      <c r="O239" s="44">
        <f t="shared" si="53"/>
        <v>5750</v>
      </c>
      <c r="P239" s="44">
        <f t="shared" si="54"/>
        <v>3603</v>
      </c>
      <c r="Q239" s="44" t="str">
        <f t="shared" si="55"/>
        <v/>
      </c>
      <c r="R239" s="44">
        <f t="shared" si="56"/>
        <v>721</v>
      </c>
      <c r="S239" s="39" t="str">
        <f t="shared" si="57"/>
        <v/>
      </c>
      <c r="T239" s="45">
        <f t="shared" si="58"/>
        <v>0.15959366066224431</v>
      </c>
      <c r="U239" s="45">
        <f t="shared" si="59"/>
        <v>0.6821033056704322</v>
      </c>
      <c r="W239" s="21" t="str">
        <f t="shared" si="60"/>
        <v>Lab</v>
      </c>
      <c r="X239" s="7" t="str">
        <f t="shared" si="61"/>
        <v>Lab</v>
      </c>
      <c r="Y239" s="7" t="str">
        <f t="shared" si="62"/>
        <v>Con</v>
      </c>
      <c r="Z239" s="7" t="str">
        <f t="shared" si="63"/>
        <v>Con</v>
      </c>
      <c r="AA239" s="7" t="s">
        <v>7</v>
      </c>
      <c r="AB239" s="7" t="s">
        <v>7</v>
      </c>
      <c r="AC239" s="7" t="s">
        <v>7</v>
      </c>
    </row>
    <row r="240" spans="1:29" s="4" customFormat="1" ht="15.75" x14ac:dyDescent="0.25">
      <c r="A240" s="47" t="s">
        <v>254</v>
      </c>
      <c r="B240" s="48" t="s">
        <v>662</v>
      </c>
      <c r="C240" s="38">
        <v>2005</v>
      </c>
      <c r="D240" s="61">
        <v>76870</v>
      </c>
      <c r="E240" s="61">
        <v>47878</v>
      </c>
      <c r="F240" s="40">
        <f t="shared" si="48"/>
        <v>0.6228437621959152</v>
      </c>
      <c r="G240" s="49" t="s">
        <v>4</v>
      </c>
      <c r="H240" s="50">
        <v>21882</v>
      </c>
      <c r="I240" s="51">
        <f t="shared" si="49"/>
        <v>14155</v>
      </c>
      <c r="J240" s="44" t="s">
        <v>8</v>
      </c>
      <c r="K240" s="64">
        <v>7727</v>
      </c>
      <c r="L240" s="45">
        <f t="shared" si="50"/>
        <v>0.16138936463511425</v>
      </c>
      <c r="M240" s="45">
        <f t="shared" si="51"/>
        <v>0.10052035904774294</v>
      </c>
      <c r="N240" s="44">
        <f t="shared" si="52"/>
        <v>3863.5</v>
      </c>
      <c r="O240" s="44" t="str">
        <f t="shared" si="53"/>
        <v/>
      </c>
      <c r="P240" s="44">
        <f t="shared" si="54"/>
        <v>3844</v>
      </c>
      <c r="Q240" s="44" t="str">
        <f t="shared" si="55"/>
        <v/>
      </c>
      <c r="R240" s="44">
        <f t="shared" si="56"/>
        <v>769</v>
      </c>
      <c r="S240" s="39" t="str">
        <f t="shared" si="57"/>
        <v/>
      </c>
      <c r="T240" s="45">
        <f t="shared" si="58"/>
        <v>0.10052035904774294</v>
      </c>
      <c r="U240" s="45">
        <f t="shared" si="59"/>
        <v>0.72336412124365812</v>
      </c>
      <c r="W240" s="21" t="str">
        <f t="shared" si="60"/>
        <v>Con</v>
      </c>
      <c r="X240" s="7" t="str">
        <f t="shared" si="61"/>
        <v>Con</v>
      </c>
      <c r="Y240" s="7" t="str">
        <f t="shared" si="62"/>
        <v>LD</v>
      </c>
      <c r="Z240" s="7" t="str">
        <f t="shared" si="63"/>
        <v>LD</v>
      </c>
      <c r="AA240" s="7" t="s">
        <v>4</v>
      </c>
      <c r="AB240" s="7" t="s">
        <v>4</v>
      </c>
      <c r="AC240" s="7" t="s">
        <v>4</v>
      </c>
    </row>
    <row r="241" spans="1:29" s="4" customFormat="1" ht="15.75" x14ac:dyDescent="0.25">
      <c r="A241" s="47" t="s">
        <v>713</v>
      </c>
      <c r="B241" s="48" t="s">
        <v>668</v>
      </c>
      <c r="C241" s="38">
        <v>2005</v>
      </c>
      <c r="D241" s="61">
        <v>71990</v>
      </c>
      <c r="E241" s="61">
        <v>47959</v>
      </c>
      <c r="F241" s="40">
        <f t="shared" si="48"/>
        <v>0.66618974857619118</v>
      </c>
      <c r="G241" s="49" t="s">
        <v>4</v>
      </c>
      <c r="H241" s="50">
        <v>22811</v>
      </c>
      <c r="I241" s="51">
        <f t="shared" si="49"/>
        <v>11908</v>
      </c>
      <c r="J241" s="44" t="s">
        <v>7</v>
      </c>
      <c r="K241" s="64">
        <v>10903</v>
      </c>
      <c r="L241" s="45">
        <f t="shared" si="50"/>
        <v>0.22734001960007508</v>
      </c>
      <c r="M241" s="45">
        <f t="shared" si="51"/>
        <v>0.15145159049868037</v>
      </c>
      <c r="N241" s="44">
        <f t="shared" si="52"/>
        <v>5451.5</v>
      </c>
      <c r="O241" s="44" t="str">
        <f t="shared" si="53"/>
        <v/>
      </c>
      <c r="P241" s="44">
        <f t="shared" si="54"/>
        <v>3600</v>
      </c>
      <c r="Q241" s="44" t="str">
        <f t="shared" si="55"/>
        <v/>
      </c>
      <c r="R241" s="44">
        <f t="shared" si="56"/>
        <v>720</v>
      </c>
      <c r="S241" s="39" t="str">
        <f t="shared" si="57"/>
        <v/>
      </c>
      <c r="T241" s="45">
        <f t="shared" si="58"/>
        <v>0.15145159049868037</v>
      </c>
      <c r="U241" s="45">
        <f t="shared" si="59"/>
        <v>0.81764133907487158</v>
      </c>
      <c r="W241" s="21" t="str">
        <f t="shared" si="60"/>
        <v>Con</v>
      </c>
      <c r="X241" s="7" t="str">
        <f t="shared" si="61"/>
        <v>Con</v>
      </c>
      <c r="Y241" s="7" t="str">
        <f t="shared" si="62"/>
        <v>Con</v>
      </c>
      <c r="Z241" s="7" t="str">
        <f t="shared" si="63"/>
        <v>Lab</v>
      </c>
      <c r="AA241" s="7" t="s">
        <v>4</v>
      </c>
      <c r="AB241" s="7" t="s">
        <v>4</v>
      </c>
      <c r="AC241" s="7" t="s">
        <v>4</v>
      </c>
    </row>
    <row r="242" spans="1:29" s="4" customFormat="1" ht="15.75" x14ac:dyDescent="0.25">
      <c r="A242" s="47" t="s">
        <v>255</v>
      </c>
      <c r="B242" s="48" t="s">
        <v>669</v>
      </c>
      <c r="C242" s="38">
        <v>2005</v>
      </c>
      <c r="D242" s="61">
        <v>83105</v>
      </c>
      <c r="E242" s="61">
        <v>55068</v>
      </c>
      <c r="F242" s="40">
        <f t="shared" si="48"/>
        <v>0.66263161061307985</v>
      </c>
      <c r="G242" s="49" t="s">
        <v>7</v>
      </c>
      <c r="H242" s="50">
        <v>22619</v>
      </c>
      <c r="I242" s="51">
        <f t="shared" si="49"/>
        <v>14954</v>
      </c>
      <c r="J242" s="44" t="s">
        <v>4</v>
      </c>
      <c r="K242" s="64">
        <v>7665</v>
      </c>
      <c r="L242" s="45">
        <f t="shared" si="50"/>
        <v>0.13919154499891043</v>
      </c>
      <c r="M242" s="45">
        <f t="shared" si="51"/>
        <v>9.2232717646351006E-2</v>
      </c>
      <c r="N242" s="44">
        <f t="shared" si="52"/>
        <v>3832.5</v>
      </c>
      <c r="O242" s="44">
        <f t="shared" si="53"/>
        <v>3832.5</v>
      </c>
      <c r="P242" s="44">
        <f t="shared" si="54"/>
        <v>4156</v>
      </c>
      <c r="Q242" s="44" t="str">
        <f t="shared" si="55"/>
        <v/>
      </c>
      <c r="R242" s="44">
        <f t="shared" si="56"/>
        <v>832</v>
      </c>
      <c r="S242" s="39" t="str">
        <f t="shared" si="57"/>
        <v/>
      </c>
      <c r="T242" s="45">
        <f t="shared" si="58"/>
        <v>9.2232717646351006E-2</v>
      </c>
      <c r="U242" s="45">
        <f t="shared" si="59"/>
        <v>0.75486432825943084</v>
      </c>
      <c r="W242" s="21" t="str">
        <f t="shared" si="60"/>
        <v>Lab</v>
      </c>
      <c r="X242" s="7" t="str">
        <f t="shared" si="61"/>
        <v>Lab</v>
      </c>
      <c r="Y242" s="7" t="str">
        <f t="shared" si="62"/>
        <v>Lab</v>
      </c>
      <c r="Z242" s="7" t="str">
        <f t="shared" si="63"/>
        <v>Con</v>
      </c>
      <c r="AA242" s="7" t="s">
        <v>7</v>
      </c>
      <c r="AB242" s="7" t="s">
        <v>7</v>
      </c>
      <c r="AC242" s="7" t="s">
        <v>7</v>
      </c>
    </row>
    <row r="243" spans="1:29" s="4" customFormat="1" ht="15.75" x14ac:dyDescent="0.25">
      <c r="A243" s="47" t="s">
        <v>256</v>
      </c>
      <c r="B243" s="48" t="s">
        <v>661</v>
      </c>
      <c r="C243" s="38">
        <v>2005</v>
      </c>
      <c r="D243" s="61">
        <v>76784</v>
      </c>
      <c r="E243" s="61">
        <v>45750</v>
      </c>
      <c r="F243" s="40">
        <f t="shared" si="48"/>
        <v>0.59582725567826633</v>
      </c>
      <c r="G243" s="49" t="s">
        <v>7</v>
      </c>
      <c r="H243" s="50">
        <v>23264</v>
      </c>
      <c r="I243" s="51">
        <f t="shared" si="49"/>
        <v>9789</v>
      </c>
      <c r="J243" s="44" t="s">
        <v>12</v>
      </c>
      <c r="K243" s="64">
        <v>13475</v>
      </c>
      <c r="L243" s="45">
        <f t="shared" si="50"/>
        <v>0.29453551912568304</v>
      </c>
      <c r="M243" s="45">
        <f t="shared" si="51"/>
        <v>0.17549229006042927</v>
      </c>
      <c r="N243" s="44">
        <f t="shared" si="52"/>
        <v>6737.5</v>
      </c>
      <c r="O243" s="44">
        <f t="shared" si="53"/>
        <v>6737.5</v>
      </c>
      <c r="P243" s="44">
        <f t="shared" si="54"/>
        <v>3840</v>
      </c>
      <c r="Q243" s="44" t="str">
        <f t="shared" si="55"/>
        <v/>
      </c>
      <c r="R243" s="44">
        <f t="shared" si="56"/>
        <v>768</v>
      </c>
      <c r="S243" s="39" t="str">
        <f t="shared" si="57"/>
        <v/>
      </c>
      <c r="T243" s="45">
        <f t="shared" si="58"/>
        <v>0.17549229006042927</v>
      </c>
      <c r="U243" s="45">
        <f t="shared" si="59"/>
        <v>0.77131954573869566</v>
      </c>
      <c r="W243" s="21" t="str">
        <f t="shared" si="60"/>
        <v>Lab</v>
      </c>
      <c r="X243" s="7" t="str">
        <f t="shared" si="61"/>
        <v>Lab</v>
      </c>
      <c r="Y243" s="7" t="str">
        <f t="shared" si="62"/>
        <v>Lab</v>
      </c>
      <c r="Z243" s="7" t="str">
        <f t="shared" si="63"/>
        <v>SNP</v>
      </c>
      <c r="AA243" s="7" t="s">
        <v>7</v>
      </c>
      <c r="AB243" s="7" t="s">
        <v>7</v>
      </c>
      <c r="AC243" s="7" t="s">
        <v>7</v>
      </c>
    </row>
    <row r="244" spans="1:29" s="4" customFormat="1" ht="15.75" x14ac:dyDescent="0.25">
      <c r="A244" s="47" t="s">
        <v>712</v>
      </c>
      <c r="B244" s="48" t="s">
        <v>669</v>
      </c>
      <c r="C244" s="38">
        <v>2005</v>
      </c>
      <c r="D244" s="61">
        <v>71509</v>
      </c>
      <c r="E244" s="61">
        <v>48015</v>
      </c>
      <c r="F244" s="40">
        <f t="shared" si="48"/>
        <v>0.67145394286033921</v>
      </c>
      <c r="G244" s="49" t="s">
        <v>8</v>
      </c>
      <c r="H244" s="50">
        <v>16747</v>
      </c>
      <c r="I244" s="51">
        <f t="shared" si="49"/>
        <v>14861</v>
      </c>
      <c r="J244" s="44" t="s">
        <v>7</v>
      </c>
      <c r="K244" s="64">
        <v>1886</v>
      </c>
      <c r="L244" s="45">
        <f t="shared" si="50"/>
        <v>3.9279391856711442E-2</v>
      </c>
      <c r="M244" s="45">
        <f t="shared" si="51"/>
        <v>2.6374302535345201E-2</v>
      </c>
      <c r="N244" s="44">
        <f t="shared" si="52"/>
        <v>943</v>
      </c>
      <c r="O244" s="44" t="str">
        <f t="shared" si="53"/>
        <v/>
      </c>
      <c r="P244" s="44">
        <f t="shared" si="54"/>
        <v>3576</v>
      </c>
      <c r="Q244" s="44" t="str">
        <f t="shared" si="55"/>
        <v>YES</v>
      </c>
      <c r="R244" s="44">
        <f t="shared" si="56"/>
        <v>716</v>
      </c>
      <c r="S244" s="39" t="str">
        <f t="shared" si="57"/>
        <v/>
      </c>
      <c r="T244" s="45">
        <f t="shared" si="58"/>
        <v>2.6374302535345201E-2</v>
      </c>
      <c r="U244" s="45">
        <f t="shared" si="59"/>
        <v>0.69782824539568444</v>
      </c>
      <c r="W244" s="21" t="str">
        <f t="shared" si="60"/>
        <v>Lab</v>
      </c>
      <c r="X244" s="7" t="str">
        <f t="shared" si="61"/>
        <v>LD</v>
      </c>
      <c r="Y244" s="7" t="str">
        <f t="shared" si="62"/>
        <v>Lab</v>
      </c>
      <c r="Z244" s="7" t="str">
        <f t="shared" si="63"/>
        <v>Lab</v>
      </c>
      <c r="AA244" s="7" t="s">
        <v>7</v>
      </c>
      <c r="AB244" s="6" t="s">
        <v>8</v>
      </c>
      <c r="AC244" s="6" t="s">
        <v>8</v>
      </c>
    </row>
    <row r="245" spans="1:29" s="4" customFormat="1" ht="15.75" x14ac:dyDescent="0.25">
      <c r="A245" s="47" t="s">
        <v>257</v>
      </c>
      <c r="B245" s="48" t="s">
        <v>662</v>
      </c>
      <c r="C245" s="38">
        <v>2005</v>
      </c>
      <c r="D245" s="61">
        <v>72591</v>
      </c>
      <c r="E245" s="61">
        <v>48576</v>
      </c>
      <c r="F245" s="40">
        <f t="shared" si="48"/>
        <v>0.66917386452866057</v>
      </c>
      <c r="G245" s="49" t="s">
        <v>4</v>
      </c>
      <c r="H245" s="50">
        <v>24151</v>
      </c>
      <c r="I245" s="51">
        <f t="shared" si="49"/>
        <v>12449</v>
      </c>
      <c r="J245" s="44" t="s">
        <v>7</v>
      </c>
      <c r="K245" s="64">
        <v>11702</v>
      </c>
      <c r="L245" s="45">
        <f t="shared" si="50"/>
        <v>0.24090085638998682</v>
      </c>
      <c r="M245" s="45">
        <f t="shared" si="51"/>
        <v>0.16120455703875136</v>
      </c>
      <c r="N245" s="44">
        <f t="shared" si="52"/>
        <v>5851</v>
      </c>
      <c r="O245" s="44" t="str">
        <f t="shared" si="53"/>
        <v/>
      </c>
      <c r="P245" s="44">
        <f t="shared" si="54"/>
        <v>3630</v>
      </c>
      <c r="Q245" s="44" t="str">
        <f t="shared" si="55"/>
        <v/>
      </c>
      <c r="R245" s="44">
        <f t="shared" si="56"/>
        <v>726</v>
      </c>
      <c r="S245" s="39" t="str">
        <f t="shared" si="57"/>
        <v/>
      </c>
      <c r="T245" s="45">
        <f t="shared" si="58"/>
        <v>0.16120455703875136</v>
      </c>
      <c r="U245" s="45">
        <f t="shared" si="59"/>
        <v>0.83037842156741193</v>
      </c>
      <c r="W245" s="21" t="str">
        <f t="shared" si="60"/>
        <v>Con</v>
      </c>
      <c r="X245" s="7" t="str">
        <f t="shared" si="61"/>
        <v>Con</v>
      </c>
      <c r="Y245" s="7" t="str">
        <f t="shared" si="62"/>
        <v>Con</v>
      </c>
      <c r="Z245" s="7" t="str">
        <f t="shared" si="63"/>
        <v>Lab</v>
      </c>
      <c r="AA245" s="7" t="s">
        <v>4</v>
      </c>
      <c r="AB245" s="7" t="s">
        <v>4</v>
      </c>
      <c r="AC245" s="7" t="s">
        <v>4</v>
      </c>
    </row>
    <row r="246" spans="1:29" s="4" customFormat="1" ht="15.75" x14ac:dyDescent="0.25">
      <c r="A246" s="47" t="s">
        <v>258</v>
      </c>
      <c r="B246" s="48" t="s">
        <v>662</v>
      </c>
      <c r="C246" s="38">
        <v>2005</v>
      </c>
      <c r="D246" s="61">
        <v>66425</v>
      </c>
      <c r="E246" s="61">
        <v>43626</v>
      </c>
      <c r="F246" s="40">
        <f t="shared" si="48"/>
        <v>0.65677079412871664</v>
      </c>
      <c r="G246" s="49" t="s">
        <v>4</v>
      </c>
      <c r="H246" s="50">
        <v>21690</v>
      </c>
      <c r="I246" s="51">
        <f t="shared" si="49"/>
        <v>12970</v>
      </c>
      <c r="J246" s="44" t="s">
        <v>7</v>
      </c>
      <c r="K246" s="64">
        <v>8720</v>
      </c>
      <c r="L246" s="45">
        <f t="shared" si="50"/>
        <v>0.19988080502452665</v>
      </c>
      <c r="M246" s="45">
        <f t="shared" si="51"/>
        <v>0.13127587504704555</v>
      </c>
      <c r="N246" s="44">
        <f t="shared" si="52"/>
        <v>4360</v>
      </c>
      <c r="O246" s="44" t="str">
        <f t="shared" si="53"/>
        <v/>
      </c>
      <c r="P246" s="44">
        <f t="shared" si="54"/>
        <v>3322</v>
      </c>
      <c r="Q246" s="44" t="str">
        <f t="shared" si="55"/>
        <v/>
      </c>
      <c r="R246" s="44">
        <f t="shared" si="56"/>
        <v>665</v>
      </c>
      <c r="S246" s="39" t="str">
        <f t="shared" si="57"/>
        <v/>
      </c>
      <c r="T246" s="45">
        <f t="shared" si="58"/>
        <v>0.13127587504704555</v>
      </c>
      <c r="U246" s="45">
        <f t="shared" si="59"/>
        <v>0.78804666917576216</v>
      </c>
      <c r="W246" s="21" t="str">
        <f t="shared" si="60"/>
        <v>Con</v>
      </c>
      <c r="X246" s="7" t="str">
        <f t="shared" si="61"/>
        <v>Con</v>
      </c>
      <c r="Y246" s="7" t="str">
        <f t="shared" si="62"/>
        <v>Con</v>
      </c>
      <c r="Z246" s="7" t="str">
        <f t="shared" si="63"/>
        <v>Lab</v>
      </c>
      <c r="AA246" s="7" t="s">
        <v>4</v>
      </c>
      <c r="AB246" s="7" t="s">
        <v>4</v>
      </c>
      <c r="AC246" s="7" t="s">
        <v>4</v>
      </c>
    </row>
    <row r="247" spans="1:29" s="4" customFormat="1" ht="15.75" x14ac:dyDescent="0.25">
      <c r="A247" s="47" t="s">
        <v>259</v>
      </c>
      <c r="B247" s="48" t="s">
        <v>666</v>
      </c>
      <c r="C247" s="38">
        <v>2005</v>
      </c>
      <c r="D247" s="61">
        <v>76531</v>
      </c>
      <c r="E247" s="61">
        <v>37282</v>
      </c>
      <c r="F247" s="40">
        <f t="shared" si="48"/>
        <v>0.48714899844507453</v>
      </c>
      <c r="G247" s="49" t="s">
        <v>7</v>
      </c>
      <c r="H247" s="50">
        <v>17741</v>
      </c>
      <c r="I247" s="51">
        <f t="shared" si="49"/>
        <v>10921</v>
      </c>
      <c r="J247" s="44" t="s">
        <v>4</v>
      </c>
      <c r="K247" s="64">
        <v>6820</v>
      </c>
      <c r="L247" s="45">
        <f t="shared" si="50"/>
        <v>0.18293010031650664</v>
      </c>
      <c r="M247" s="45">
        <f t="shared" si="51"/>
        <v>8.9114215154643212E-2</v>
      </c>
      <c r="N247" s="44">
        <f t="shared" si="52"/>
        <v>3410</v>
      </c>
      <c r="O247" s="44">
        <f t="shared" si="53"/>
        <v>3410</v>
      </c>
      <c r="P247" s="44">
        <f t="shared" si="54"/>
        <v>3827</v>
      </c>
      <c r="Q247" s="44" t="str">
        <f t="shared" si="55"/>
        <v/>
      </c>
      <c r="R247" s="44">
        <f t="shared" si="56"/>
        <v>766</v>
      </c>
      <c r="S247" s="39" t="str">
        <f t="shared" si="57"/>
        <v/>
      </c>
      <c r="T247" s="45">
        <f t="shared" si="58"/>
        <v>8.9114215154643212E-2</v>
      </c>
      <c r="U247" s="45">
        <f t="shared" si="59"/>
        <v>0.57626321359971777</v>
      </c>
      <c r="W247" s="21" t="str">
        <f t="shared" si="60"/>
        <v>Lab</v>
      </c>
      <c r="X247" s="7" t="str">
        <f t="shared" si="61"/>
        <v>Lab</v>
      </c>
      <c r="Y247" s="7" t="str">
        <f t="shared" si="62"/>
        <v>Con</v>
      </c>
      <c r="Z247" s="7" t="str">
        <f t="shared" si="63"/>
        <v>Con</v>
      </c>
      <c r="AA247" s="7" t="s">
        <v>7</v>
      </c>
      <c r="AB247" s="7" t="s">
        <v>7</v>
      </c>
      <c r="AC247" s="7" t="s">
        <v>7</v>
      </c>
    </row>
    <row r="248" spans="1:29" s="4" customFormat="1" ht="15.75" x14ac:dyDescent="0.25">
      <c r="A248" s="47" t="s">
        <v>260</v>
      </c>
      <c r="B248" s="48" t="s">
        <v>674</v>
      </c>
      <c r="C248" s="38">
        <v>2005</v>
      </c>
      <c r="D248" s="61">
        <v>66415</v>
      </c>
      <c r="E248" s="61">
        <v>48793</v>
      </c>
      <c r="F248" s="40">
        <f t="shared" si="48"/>
        <v>0.73466837310848454</v>
      </c>
      <c r="G248" s="49" t="s">
        <v>11</v>
      </c>
      <c r="H248" s="50">
        <v>18638</v>
      </c>
      <c r="I248" s="51">
        <f t="shared" si="49"/>
        <v>14056</v>
      </c>
      <c r="J248" s="44" t="s">
        <v>5</v>
      </c>
      <c r="K248" s="64">
        <v>4582</v>
      </c>
      <c r="L248" s="45">
        <f t="shared" si="50"/>
        <v>9.390691287684709E-2</v>
      </c>
      <c r="M248" s="45">
        <f t="shared" si="51"/>
        <v>6.8990438906873452E-2</v>
      </c>
      <c r="N248" s="44">
        <f t="shared" si="52"/>
        <v>2291</v>
      </c>
      <c r="O248" s="44" t="str">
        <f t="shared" si="53"/>
        <v/>
      </c>
      <c r="P248" s="44">
        <f t="shared" si="54"/>
        <v>3321</v>
      </c>
      <c r="Q248" s="44" t="str">
        <f t="shared" si="55"/>
        <v/>
      </c>
      <c r="R248" s="44">
        <f t="shared" si="56"/>
        <v>665</v>
      </c>
      <c r="S248" s="39" t="str">
        <f t="shared" si="57"/>
        <v/>
      </c>
      <c r="T248" s="45">
        <f t="shared" si="58"/>
        <v>6.8990438906873452E-2</v>
      </c>
      <c r="U248" s="45">
        <f t="shared" si="59"/>
        <v>0.80365881201535805</v>
      </c>
      <c r="W248" s="21" t="str">
        <f t="shared" si="60"/>
        <v>SF</v>
      </c>
      <c r="X248" s="7" t="str">
        <f t="shared" si="61"/>
        <v>SF</v>
      </c>
      <c r="Y248" s="7" t="str">
        <f t="shared" si="62"/>
        <v>SF</v>
      </c>
      <c r="Z248" s="7" t="str">
        <f t="shared" si="63"/>
        <v>DUP</v>
      </c>
      <c r="AA248" s="7" t="s">
        <v>5</v>
      </c>
      <c r="AB248" s="6" t="s">
        <v>11</v>
      </c>
      <c r="AC248" s="6" t="s">
        <v>11</v>
      </c>
    </row>
    <row r="249" spans="1:29" s="4" customFormat="1" ht="15.75" x14ac:dyDescent="0.25">
      <c r="A249" s="47" t="s">
        <v>711</v>
      </c>
      <c r="B249" s="48" t="s">
        <v>661</v>
      </c>
      <c r="C249" s="38">
        <v>2005</v>
      </c>
      <c r="D249" s="61">
        <v>62059</v>
      </c>
      <c r="E249" s="61">
        <v>38556</v>
      </c>
      <c r="F249" s="40">
        <f t="shared" si="48"/>
        <v>0.62127974991540313</v>
      </c>
      <c r="G249" s="49" t="s">
        <v>8</v>
      </c>
      <c r="H249" s="50">
        <v>20088</v>
      </c>
      <c r="I249" s="51">
        <f t="shared" si="49"/>
        <v>7517</v>
      </c>
      <c r="J249" s="44" t="s">
        <v>4</v>
      </c>
      <c r="K249" s="64">
        <v>12571</v>
      </c>
      <c r="L249" s="45">
        <f t="shared" si="50"/>
        <v>0.32604523290797799</v>
      </c>
      <c r="M249" s="45">
        <f t="shared" si="51"/>
        <v>0.20256530076217794</v>
      </c>
      <c r="N249" s="44">
        <f t="shared" si="52"/>
        <v>6285.5</v>
      </c>
      <c r="O249" s="44" t="str">
        <f t="shared" si="53"/>
        <v/>
      </c>
      <c r="P249" s="44">
        <f t="shared" si="54"/>
        <v>3103</v>
      </c>
      <c r="Q249" s="44" t="str">
        <f t="shared" si="55"/>
        <v/>
      </c>
      <c r="R249" s="44">
        <f t="shared" si="56"/>
        <v>621</v>
      </c>
      <c r="S249" s="39" t="str">
        <f t="shared" si="57"/>
        <v/>
      </c>
      <c r="T249" s="45">
        <f t="shared" si="58"/>
        <v>0.20256530076217794</v>
      </c>
      <c r="U249" s="45">
        <f t="shared" si="59"/>
        <v>0.82384505067758107</v>
      </c>
      <c r="W249" s="21" t="str">
        <f t="shared" si="60"/>
        <v>LD</v>
      </c>
      <c r="X249" s="7" t="str">
        <f t="shared" si="61"/>
        <v>LD</v>
      </c>
      <c r="Y249" s="7" t="str">
        <f t="shared" si="62"/>
        <v>LD</v>
      </c>
      <c r="Z249" s="7" t="str">
        <f t="shared" si="63"/>
        <v>Con</v>
      </c>
      <c r="AA249" s="7" t="s">
        <v>8</v>
      </c>
      <c r="AB249" s="6" t="s">
        <v>8</v>
      </c>
      <c r="AC249" s="6" t="s">
        <v>8</v>
      </c>
    </row>
    <row r="250" spans="1:29" s="4" customFormat="1" ht="15.75" x14ac:dyDescent="0.25">
      <c r="A250" s="52" t="s">
        <v>263</v>
      </c>
      <c r="B250" s="48" t="s">
        <v>666</v>
      </c>
      <c r="C250" s="38">
        <v>2005</v>
      </c>
      <c r="D250" s="61">
        <v>70000</v>
      </c>
      <c r="E250" s="61">
        <v>43214</v>
      </c>
      <c r="F250" s="40">
        <f t="shared" si="48"/>
        <v>0.61734285714285719</v>
      </c>
      <c r="G250" s="49" t="s">
        <v>7</v>
      </c>
      <c r="H250" s="50">
        <v>17487</v>
      </c>
      <c r="I250" s="51">
        <f t="shared" si="49"/>
        <v>16746</v>
      </c>
      <c r="J250" s="44" t="s">
        <v>4</v>
      </c>
      <c r="K250" s="64">
        <v>741</v>
      </c>
      <c r="L250" s="45">
        <f t="shared" si="50"/>
        <v>1.7147220808071458E-2</v>
      </c>
      <c r="M250" s="45">
        <f t="shared" si="51"/>
        <v>1.0585714285714285E-2</v>
      </c>
      <c r="N250" s="44">
        <f t="shared" si="52"/>
        <v>370.5</v>
      </c>
      <c r="O250" s="44">
        <f t="shared" si="53"/>
        <v>370.5</v>
      </c>
      <c r="P250" s="44">
        <f t="shared" si="54"/>
        <v>3500</v>
      </c>
      <c r="Q250" s="44" t="str">
        <f t="shared" si="55"/>
        <v>YES</v>
      </c>
      <c r="R250" s="44">
        <f t="shared" si="56"/>
        <v>700</v>
      </c>
      <c r="S250" s="39" t="str">
        <f t="shared" si="57"/>
        <v/>
      </c>
      <c r="T250" s="45">
        <f t="shared" si="58"/>
        <v>1.0585714285714285E-2</v>
      </c>
      <c r="U250" s="45">
        <f t="shared" si="59"/>
        <v>0.6279285714285715</v>
      </c>
      <c r="W250" s="21" t="str">
        <f t="shared" si="60"/>
        <v>Con</v>
      </c>
      <c r="X250" s="7" t="str">
        <f t="shared" si="61"/>
        <v>Lab</v>
      </c>
      <c r="Y250" s="7" t="str">
        <f t="shared" si="62"/>
        <v>Con</v>
      </c>
      <c r="Z250" s="7" t="str">
        <f t="shared" si="63"/>
        <v>Con</v>
      </c>
      <c r="AA250" s="7" t="s">
        <v>4</v>
      </c>
      <c r="AB250" s="10" t="s">
        <v>4</v>
      </c>
      <c r="AC250" s="10" t="s">
        <v>4</v>
      </c>
    </row>
    <row r="251" spans="1:29" s="4" customFormat="1" ht="15.75" x14ac:dyDescent="0.25">
      <c r="A251" s="47" t="s">
        <v>264</v>
      </c>
      <c r="B251" s="48" t="s">
        <v>662</v>
      </c>
      <c r="C251" s="38">
        <v>2005</v>
      </c>
      <c r="D251" s="61">
        <v>70498</v>
      </c>
      <c r="E251" s="61">
        <v>48503</v>
      </c>
      <c r="F251" s="40">
        <f t="shared" si="48"/>
        <v>0.68800533348463788</v>
      </c>
      <c r="G251" s="49" t="s">
        <v>4</v>
      </c>
      <c r="H251" s="50">
        <v>26161</v>
      </c>
      <c r="I251" s="51">
        <f t="shared" si="49"/>
        <v>14481</v>
      </c>
      <c r="J251" s="44" t="s">
        <v>8</v>
      </c>
      <c r="K251" s="64">
        <v>11680</v>
      </c>
      <c r="L251" s="45">
        <f t="shared" si="50"/>
        <v>0.24080984681359915</v>
      </c>
      <c r="M251" s="45">
        <f t="shared" si="51"/>
        <v>0.16567845896337485</v>
      </c>
      <c r="N251" s="44">
        <f t="shared" si="52"/>
        <v>5840</v>
      </c>
      <c r="O251" s="44" t="str">
        <f t="shared" si="53"/>
        <v/>
      </c>
      <c r="P251" s="44">
        <f t="shared" si="54"/>
        <v>3525</v>
      </c>
      <c r="Q251" s="44" t="str">
        <f t="shared" si="55"/>
        <v/>
      </c>
      <c r="R251" s="44">
        <f t="shared" si="56"/>
        <v>705</v>
      </c>
      <c r="S251" s="39" t="str">
        <f t="shared" si="57"/>
        <v/>
      </c>
      <c r="T251" s="45">
        <f t="shared" si="58"/>
        <v>0.16567845896337485</v>
      </c>
      <c r="U251" s="45">
        <f t="shared" si="59"/>
        <v>0.85368379244801273</v>
      </c>
      <c r="W251" s="21" t="str">
        <f t="shared" si="60"/>
        <v>Con</v>
      </c>
      <c r="X251" s="7" t="str">
        <f t="shared" si="61"/>
        <v>Con</v>
      </c>
      <c r="Y251" s="7" t="str">
        <f t="shared" si="62"/>
        <v>Con</v>
      </c>
      <c r="Z251" s="7" t="str">
        <f t="shared" si="63"/>
        <v>Con</v>
      </c>
      <c r="AA251" s="7" t="s">
        <v>4</v>
      </c>
      <c r="AB251" s="7" t="s">
        <v>4</v>
      </c>
      <c r="AC251" s="7" t="s">
        <v>4</v>
      </c>
    </row>
    <row r="252" spans="1:29" s="4" customFormat="1" ht="15.75" x14ac:dyDescent="0.25">
      <c r="A252" s="47" t="s">
        <v>265</v>
      </c>
      <c r="B252" s="48" t="s">
        <v>669</v>
      </c>
      <c r="C252" s="38">
        <v>2005</v>
      </c>
      <c r="D252" s="61">
        <v>67241</v>
      </c>
      <c r="E252" s="61">
        <v>47640</v>
      </c>
      <c r="F252" s="40">
        <f t="shared" si="48"/>
        <v>0.70849630433812705</v>
      </c>
      <c r="G252" s="49" t="s">
        <v>4</v>
      </c>
      <c r="H252" s="50">
        <v>19474</v>
      </c>
      <c r="I252" s="51">
        <f t="shared" si="49"/>
        <v>17425</v>
      </c>
      <c r="J252" s="44" t="s">
        <v>7</v>
      </c>
      <c r="K252" s="64">
        <v>2049</v>
      </c>
      <c r="L252" s="45">
        <f t="shared" si="50"/>
        <v>4.3010075566750627E-2</v>
      </c>
      <c r="M252" s="45">
        <f t="shared" si="51"/>
        <v>3.0472479588346396E-2</v>
      </c>
      <c r="N252" s="44">
        <f t="shared" si="52"/>
        <v>1024.5</v>
      </c>
      <c r="O252" s="44" t="str">
        <f t="shared" si="53"/>
        <v/>
      </c>
      <c r="P252" s="44">
        <f t="shared" si="54"/>
        <v>3363</v>
      </c>
      <c r="Q252" s="44" t="str">
        <f t="shared" si="55"/>
        <v>YES</v>
      </c>
      <c r="R252" s="44">
        <f t="shared" si="56"/>
        <v>673</v>
      </c>
      <c r="S252" s="39" t="str">
        <f t="shared" si="57"/>
        <v/>
      </c>
      <c r="T252" s="45">
        <f t="shared" si="58"/>
        <v>3.0472479588346396E-2</v>
      </c>
      <c r="U252" s="45">
        <f t="shared" si="59"/>
        <v>0.73896878392647347</v>
      </c>
      <c r="W252" s="21" t="str">
        <f t="shared" si="60"/>
        <v>Lab</v>
      </c>
      <c r="X252" s="7" t="str">
        <f t="shared" si="61"/>
        <v>Con</v>
      </c>
      <c r="Y252" s="7" t="str">
        <f t="shared" si="62"/>
        <v>Lab</v>
      </c>
      <c r="Z252" s="7" t="str">
        <f t="shared" si="63"/>
        <v>Lab</v>
      </c>
      <c r="AA252" s="7" t="s">
        <v>7</v>
      </c>
      <c r="AB252" s="7" t="s">
        <v>4</v>
      </c>
      <c r="AC252" s="10" t="s">
        <v>4</v>
      </c>
    </row>
    <row r="253" spans="1:29" s="4" customFormat="1" ht="15.75" x14ac:dyDescent="0.25">
      <c r="A253" s="47" t="s">
        <v>266</v>
      </c>
      <c r="B253" s="48" t="s">
        <v>674</v>
      </c>
      <c r="C253" s="38">
        <v>2005</v>
      </c>
      <c r="D253" s="61">
        <v>68758</v>
      </c>
      <c r="E253" s="61">
        <v>45609</v>
      </c>
      <c r="F253" s="40">
        <f t="shared" si="48"/>
        <v>0.66332644928590123</v>
      </c>
      <c r="G253" s="49" t="s">
        <v>10</v>
      </c>
      <c r="H253" s="50">
        <v>21119</v>
      </c>
      <c r="I253" s="51">
        <f t="shared" si="49"/>
        <v>15162</v>
      </c>
      <c r="J253" s="44" t="s">
        <v>11</v>
      </c>
      <c r="K253" s="64">
        <v>5957</v>
      </c>
      <c r="L253" s="45">
        <f t="shared" si="50"/>
        <v>0.13061018658598084</v>
      </c>
      <c r="M253" s="45">
        <f t="shared" si="51"/>
        <v>8.6637191308647721E-2</v>
      </c>
      <c r="N253" s="44">
        <f t="shared" si="52"/>
        <v>2978.5</v>
      </c>
      <c r="O253" s="44" t="str">
        <f t="shared" si="53"/>
        <v/>
      </c>
      <c r="P253" s="44">
        <f t="shared" si="54"/>
        <v>3438</v>
      </c>
      <c r="Q253" s="44" t="str">
        <f t="shared" si="55"/>
        <v/>
      </c>
      <c r="R253" s="44">
        <f t="shared" si="56"/>
        <v>688</v>
      </c>
      <c r="S253" s="39" t="str">
        <f t="shared" si="57"/>
        <v/>
      </c>
      <c r="T253" s="45">
        <f t="shared" si="58"/>
        <v>8.6637191308647721E-2</v>
      </c>
      <c r="U253" s="45">
        <f t="shared" si="59"/>
        <v>0.7499636405945489</v>
      </c>
      <c r="W253" s="21" t="str">
        <f t="shared" si="60"/>
        <v>SDLP</v>
      </c>
      <c r="X253" s="7" t="str">
        <f t="shared" si="61"/>
        <v>SDLP</v>
      </c>
      <c r="Y253" s="7" t="str">
        <f t="shared" si="62"/>
        <v>SDLP</v>
      </c>
      <c r="Z253" s="7" t="str">
        <f t="shared" si="63"/>
        <v>SF</v>
      </c>
      <c r="AA253" s="7" t="s">
        <v>10</v>
      </c>
      <c r="AB253" s="6" t="s">
        <v>10</v>
      </c>
      <c r="AC253" s="6" t="s">
        <v>10</v>
      </c>
    </row>
    <row r="254" spans="1:29" s="4" customFormat="1" ht="15.75" x14ac:dyDescent="0.25">
      <c r="A254" s="52" t="s">
        <v>267</v>
      </c>
      <c r="B254" s="48" t="s">
        <v>664</v>
      </c>
      <c r="C254" s="38">
        <v>2005</v>
      </c>
      <c r="D254" s="61">
        <v>75185</v>
      </c>
      <c r="E254" s="61">
        <v>45510</v>
      </c>
      <c r="F254" s="40">
        <f t="shared" si="48"/>
        <v>0.6053069096229301</v>
      </c>
      <c r="G254" s="49" t="s">
        <v>4</v>
      </c>
      <c r="H254" s="50">
        <v>24287</v>
      </c>
      <c r="I254" s="51">
        <f t="shared" si="49"/>
        <v>11828</v>
      </c>
      <c r="J254" s="44" t="s">
        <v>7</v>
      </c>
      <c r="K254" s="64">
        <v>12459</v>
      </c>
      <c r="L254" s="45">
        <f t="shared" si="50"/>
        <v>0.27376400791034938</v>
      </c>
      <c r="M254" s="45">
        <f t="shared" si="51"/>
        <v>0.16571124559420097</v>
      </c>
      <c r="N254" s="44">
        <f t="shared" si="52"/>
        <v>6229.5</v>
      </c>
      <c r="O254" s="44" t="str">
        <f t="shared" si="53"/>
        <v/>
      </c>
      <c r="P254" s="44">
        <f t="shared" si="54"/>
        <v>3760</v>
      </c>
      <c r="Q254" s="44" t="str">
        <f t="shared" si="55"/>
        <v/>
      </c>
      <c r="R254" s="44">
        <f t="shared" si="56"/>
        <v>752</v>
      </c>
      <c r="S254" s="39" t="str">
        <f t="shared" si="57"/>
        <v/>
      </c>
      <c r="T254" s="45">
        <f t="shared" si="58"/>
        <v>0.16571124559420097</v>
      </c>
      <c r="U254" s="45">
        <f t="shared" si="59"/>
        <v>0.77101815521713113</v>
      </c>
      <c r="W254" s="21" t="str">
        <f t="shared" si="60"/>
        <v>Con</v>
      </c>
      <c r="X254" s="7" t="str">
        <f t="shared" si="61"/>
        <v>Con</v>
      </c>
      <c r="Y254" s="7" t="str">
        <f t="shared" si="62"/>
        <v>Con</v>
      </c>
      <c r="Z254" s="7" t="str">
        <f t="shared" si="63"/>
        <v>Lab</v>
      </c>
      <c r="AA254" s="7" t="s">
        <v>4</v>
      </c>
      <c r="AB254" s="7" t="s">
        <v>4</v>
      </c>
      <c r="AC254" s="7" t="s">
        <v>4</v>
      </c>
    </row>
    <row r="255" spans="1:29" s="4" customFormat="1" ht="15.75" x14ac:dyDescent="0.25">
      <c r="A255" s="47" t="s">
        <v>268</v>
      </c>
      <c r="B255" s="48" t="s">
        <v>665</v>
      </c>
      <c r="C255" s="38">
        <v>2005</v>
      </c>
      <c r="D255" s="61">
        <v>70244</v>
      </c>
      <c r="E255" s="61">
        <v>45681</v>
      </c>
      <c r="F255" s="40">
        <f t="shared" si="48"/>
        <v>0.65031888844598829</v>
      </c>
      <c r="G255" s="49" t="s">
        <v>4</v>
      </c>
      <c r="H255" s="50">
        <v>20040</v>
      </c>
      <c r="I255" s="51">
        <f t="shared" si="49"/>
        <v>12037</v>
      </c>
      <c r="J255" s="44" t="s">
        <v>8</v>
      </c>
      <c r="K255" s="64">
        <v>8003</v>
      </c>
      <c r="L255" s="45">
        <f t="shared" si="50"/>
        <v>0.17519318753967733</v>
      </c>
      <c r="M255" s="45">
        <f t="shared" si="51"/>
        <v>0.11393143898411252</v>
      </c>
      <c r="N255" s="44">
        <f t="shared" si="52"/>
        <v>4001.5</v>
      </c>
      <c r="O255" s="44" t="str">
        <f t="shared" si="53"/>
        <v/>
      </c>
      <c r="P255" s="44">
        <f t="shared" si="54"/>
        <v>3513</v>
      </c>
      <c r="Q255" s="44" t="str">
        <f t="shared" si="55"/>
        <v/>
      </c>
      <c r="R255" s="44">
        <f t="shared" si="56"/>
        <v>703</v>
      </c>
      <c r="S255" s="39" t="str">
        <f t="shared" si="57"/>
        <v/>
      </c>
      <c r="T255" s="45">
        <f t="shared" si="58"/>
        <v>0.11393143898411252</v>
      </c>
      <c r="U255" s="45">
        <f t="shared" si="59"/>
        <v>0.7642503274301008</v>
      </c>
      <c r="W255" s="21" t="str">
        <f t="shared" si="60"/>
        <v>Con</v>
      </c>
      <c r="X255" s="7" t="str">
        <f t="shared" si="61"/>
        <v>Con</v>
      </c>
      <c r="Y255" s="7" t="str">
        <f t="shared" si="62"/>
        <v>Con</v>
      </c>
      <c r="Z255" s="7" t="str">
        <f t="shared" si="63"/>
        <v>LD</v>
      </c>
      <c r="AA255" s="7" t="s">
        <v>4</v>
      </c>
      <c r="AB255" s="7" t="s">
        <v>4</v>
      </c>
      <c r="AC255" s="10" t="s">
        <v>4</v>
      </c>
    </row>
    <row r="256" spans="1:29" s="4" customFormat="1" ht="15.75" x14ac:dyDescent="0.25">
      <c r="A256" s="47" t="s">
        <v>737</v>
      </c>
      <c r="B256" s="48" t="s">
        <v>670</v>
      </c>
      <c r="C256" s="38">
        <v>2005</v>
      </c>
      <c r="D256" s="61">
        <v>61421</v>
      </c>
      <c r="E256" s="61">
        <v>34668</v>
      </c>
      <c r="F256" s="40">
        <f t="shared" si="48"/>
        <v>0.56443236026766086</v>
      </c>
      <c r="G256" s="49" t="s">
        <v>7</v>
      </c>
      <c r="H256" s="50">
        <v>20997</v>
      </c>
      <c r="I256" s="51">
        <f t="shared" si="49"/>
        <v>7590</v>
      </c>
      <c r="J256" s="44" t="s">
        <v>8</v>
      </c>
      <c r="K256" s="64">
        <v>13407</v>
      </c>
      <c r="L256" s="45">
        <f t="shared" si="50"/>
        <v>0.38672551055728627</v>
      </c>
      <c r="M256" s="45">
        <f t="shared" si="51"/>
        <v>0.21828039269956528</v>
      </c>
      <c r="N256" s="44">
        <f t="shared" si="52"/>
        <v>6703.5</v>
      </c>
      <c r="O256" s="44">
        <f t="shared" si="53"/>
        <v>6703.5</v>
      </c>
      <c r="P256" s="44">
        <f t="shared" si="54"/>
        <v>3072</v>
      </c>
      <c r="Q256" s="44" t="str">
        <f t="shared" si="55"/>
        <v/>
      </c>
      <c r="R256" s="44">
        <f t="shared" si="56"/>
        <v>615</v>
      </c>
      <c r="S256" s="39" t="str">
        <f t="shared" si="57"/>
        <v/>
      </c>
      <c r="T256" s="45">
        <f t="shared" si="58"/>
        <v>0.21828039269956528</v>
      </c>
      <c r="U256" s="45">
        <f t="shared" si="59"/>
        <v>0.7827127529672262</v>
      </c>
      <c r="W256" s="21" t="str">
        <f t="shared" si="60"/>
        <v>Lab</v>
      </c>
      <c r="X256" s="7" t="str">
        <f t="shared" si="61"/>
        <v>Lab</v>
      </c>
      <c r="Y256" s="7" t="str">
        <f t="shared" si="62"/>
        <v>Lab</v>
      </c>
      <c r="Z256" s="7" t="str">
        <f t="shared" si="63"/>
        <v>LD</v>
      </c>
      <c r="AA256" s="7" t="s">
        <v>7</v>
      </c>
      <c r="AB256" s="7" t="s">
        <v>7</v>
      </c>
      <c r="AC256" s="7" t="s">
        <v>7</v>
      </c>
    </row>
    <row r="257" spans="1:29" s="4" customFormat="1" ht="15.75" x14ac:dyDescent="0.25">
      <c r="A257" s="47" t="s">
        <v>271</v>
      </c>
      <c r="B257" s="48" t="s">
        <v>665</v>
      </c>
      <c r="C257" s="38">
        <v>2005</v>
      </c>
      <c r="D257" s="61">
        <v>68405</v>
      </c>
      <c r="E257" s="61">
        <v>44069</v>
      </c>
      <c r="F257" s="40">
        <f t="shared" si="48"/>
        <v>0.64423653241722101</v>
      </c>
      <c r="G257" s="49" t="s">
        <v>7</v>
      </c>
      <c r="H257" s="50">
        <v>20329</v>
      </c>
      <c r="I257" s="51">
        <f t="shared" si="49"/>
        <v>16518</v>
      </c>
      <c r="J257" s="44" t="s">
        <v>4</v>
      </c>
      <c r="K257" s="64">
        <v>3811</v>
      </c>
      <c r="L257" s="45">
        <f t="shared" si="50"/>
        <v>8.6478023100138413E-2</v>
      </c>
      <c r="M257" s="45">
        <f t="shared" si="51"/>
        <v>5.5712301732329508E-2</v>
      </c>
      <c r="N257" s="44">
        <f t="shared" si="52"/>
        <v>1905.5</v>
      </c>
      <c r="O257" s="44">
        <f t="shared" si="53"/>
        <v>1905.5</v>
      </c>
      <c r="P257" s="44">
        <f t="shared" si="54"/>
        <v>3421</v>
      </c>
      <c r="Q257" s="44" t="str">
        <f t="shared" si="55"/>
        <v/>
      </c>
      <c r="R257" s="44">
        <f t="shared" si="56"/>
        <v>685</v>
      </c>
      <c r="S257" s="39" t="str">
        <f t="shared" si="57"/>
        <v/>
      </c>
      <c r="T257" s="45">
        <f t="shared" si="58"/>
        <v>5.5712301732329508E-2</v>
      </c>
      <c r="U257" s="45">
        <f t="shared" si="59"/>
        <v>0.69994883414955056</v>
      </c>
      <c r="W257" s="21" t="str">
        <f t="shared" si="60"/>
        <v>Lab</v>
      </c>
      <c r="X257" s="7" t="str">
        <f t="shared" si="61"/>
        <v>Lab</v>
      </c>
      <c r="Y257" s="7" t="str">
        <f t="shared" si="62"/>
        <v>Con</v>
      </c>
      <c r="Z257" s="7" t="str">
        <f t="shared" si="63"/>
        <v>Con</v>
      </c>
      <c r="AA257" s="7" t="s">
        <v>4</v>
      </c>
      <c r="AB257" s="10" t="s">
        <v>4</v>
      </c>
      <c r="AC257" s="10" t="s">
        <v>4</v>
      </c>
    </row>
    <row r="258" spans="1:29" s="4" customFormat="1" ht="15.75" x14ac:dyDescent="0.25">
      <c r="A258" s="52" t="s">
        <v>779</v>
      </c>
      <c r="B258" s="48" t="s">
        <v>662</v>
      </c>
      <c r="C258" s="38">
        <v>2005</v>
      </c>
      <c r="D258" s="61">
        <v>70461</v>
      </c>
      <c r="E258" s="61">
        <v>45167</v>
      </c>
      <c r="F258" s="40">
        <f t="shared" ref="F258:F321" si="64">E258/D258</f>
        <v>0.64102127418004284</v>
      </c>
      <c r="G258" s="49" t="s">
        <v>7</v>
      </c>
      <c r="H258" s="50">
        <v>18621</v>
      </c>
      <c r="I258" s="51">
        <f t="shared" ref="I258:I321" si="65">H258-K258</f>
        <v>18367</v>
      </c>
      <c r="J258" s="44" t="s">
        <v>4</v>
      </c>
      <c r="K258" s="64">
        <v>254</v>
      </c>
      <c r="L258" s="45">
        <f t="shared" ref="L258:L321" si="66">K258/E258</f>
        <v>5.6235747337658026E-3</v>
      </c>
      <c r="M258" s="45">
        <f t="shared" ref="M258:M321" si="67">K258/D258</f>
        <v>3.6048310412852501E-3</v>
      </c>
      <c r="N258" s="44">
        <f t="shared" ref="N258:N321" si="68">(H258-I258)/2</f>
        <v>127</v>
      </c>
      <c r="O258" s="44">
        <f t="shared" ref="O258:O321" si="69">IF(G258="Lab",N258,"")</f>
        <v>127</v>
      </c>
      <c r="P258" s="44">
        <f t="shared" ref="P258:P321" si="70">ROUNDUP((D258/10)/2, 0)</f>
        <v>3524</v>
      </c>
      <c r="Q258" s="44" t="str">
        <f t="shared" ref="Q258:Q321" si="71">IF(P258&gt;K258,"YES","")</f>
        <v>YES</v>
      </c>
      <c r="R258" s="44">
        <f t="shared" ref="R258:R321" si="72">ROUNDUP(D258/100,0)</f>
        <v>705</v>
      </c>
      <c r="S258" s="39" t="str">
        <f t="shared" ref="S258:S321" si="73">IF(R258&gt;K258,"YES","")</f>
        <v>YES</v>
      </c>
      <c r="T258" s="45">
        <f t="shared" ref="T258:T321" si="74">K258/D258</f>
        <v>3.6048310412852501E-3</v>
      </c>
      <c r="U258" s="45">
        <f t="shared" ref="U258:U321" si="75">T258+F258</f>
        <v>0.64462610522132813</v>
      </c>
      <c r="W258" s="21" t="str">
        <f t="shared" ref="W258:W321" si="76">IF(Q258="yes", J258,G258)</f>
        <v>Con</v>
      </c>
      <c r="X258" s="7" t="str">
        <f t="shared" ref="X258:X321" si="77">IF(S258="yes", J258,G258)</f>
        <v>Con</v>
      </c>
      <c r="Y258" s="7" t="str">
        <f t="shared" ref="Y258:Y321" si="78">IF(U258&lt;74%, J258,G258)</f>
        <v>Con</v>
      </c>
      <c r="Z258" s="7" t="str">
        <f t="shared" ref="Z258:Z321" si="79">IF(U258&lt;84.5%, J258,G258)</f>
        <v>Con</v>
      </c>
      <c r="AA258" s="7" t="s">
        <v>4</v>
      </c>
      <c r="AB258" s="10" t="s">
        <v>4</v>
      </c>
      <c r="AC258" s="10" t="s">
        <v>4</v>
      </c>
    </row>
    <row r="259" spans="1:29" s="4" customFormat="1" ht="15.75" x14ac:dyDescent="0.25">
      <c r="A259" s="47" t="s">
        <v>273</v>
      </c>
      <c r="B259" s="48" t="s">
        <v>661</v>
      </c>
      <c r="C259" s="38">
        <v>2005</v>
      </c>
      <c r="D259" s="61">
        <v>63869</v>
      </c>
      <c r="E259" s="61">
        <v>28037</v>
      </c>
      <c r="F259" s="40">
        <f t="shared" si="64"/>
        <v>0.43897665534140196</v>
      </c>
      <c r="G259" s="49" t="s">
        <v>7</v>
      </c>
      <c r="H259" s="50">
        <v>13518</v>
      </c>
      <c r="I259" s="51">
        <f t="shared" si="65"/>
        <v>4987</v>
      </c>
      <c r="J259" s="44" t="s">
        <v>8</v>
      </c>
      <c r="K259" s="64">
        <v>8531</v>
      </c>
      <c r="L259" s="45">
        <f t="shared" si="66"/>
        <v>0.30427649177872096</v>
      </c>
      <c r="M259" s="45">
        <f t="shared" si="67"/>
        <v>0.13357027666003851</v>
      </c>
      <c r="N259" s="44">
        <f t="shared" si="68"/>
        <v>4265.5</v>
      </c>
      <c r="O259" s="44">
        <f t="shared" si="69"/>
        <v>4265.5</v>
      </c>
      <c r="P259" s="44">
        <f t="shared" si="70"/>
        <v>3194</v>
      </c>
      <c r="Q259" s="44" t="str">
        <f t="shared" si="71"/>
        <v/>
      </c>
      <c r="R259" s="44">
        <f t="shared" si="72"/>
        <v>639</v>
      </c>
      <c r="S259" s="39" t="str">
        <f t="shared" si="73"/>
        <v/>
      </c>
      <c r="T259" s="45">
        <f t="shared" si="74"/>
        <v>0.13357027666003851</v>
      </c>
      <c r="U259" s="45">
        <f t="shared" si="75"/>
        <v>0.57254693200144047</v>
      </c>
      <c r="W259" s="21" t="str">
        <f t="shared" si="76"/>
        <v>Lab</v>
      </c>
      <c r="X259" s="7" t="str">
        <f t="shared" si="77"/>
        <v>Lab</v>
      </c>
      <c r="Y259" s="7" t="str">
        <f t="shared" si="78"/>
        <v>LD</v>
      </c>
      <c r="Z259" s="7" t="str">
        <f t="shared" si="79"/>
        <v>LD</v>
      </c>
      <c r="AA259" s="7" t="s">
        <v>7</v>
      </c>
      <c r="AB259" s="7" t="s">
        <v>7</v>
      </c>
      <c r="AC259" s="7" t="s">
        <v>7</v>
      </c>
    </row>
    <row r="260" spans="1:29" s="4" customFormat="1" ht="15.75" x14ac:dyDescent="0.25">
      <c r="A260" s="47" t="s">
        <v>274</v>
      </c>
      <c r="B260" s="48" t="s">
        <v>661</v>
      </c>
      <c r="C260" s="38">
        <v>2005</v>
      </c>
      <c r="D260" s="61">
        <v>64218</v>
      </c>
      <c r="E260" s="61">
        <v>30939</v>
      </c>
      <c r="F260" s="40">
        <f t="shared" si="64"/>
        <v>0.48178080911893861</v>
      </c>
      <c r="G260" s="49" t="s">
        <v>7</v>
      </c>
      <c r="H260" s="50">
        <v>18775</v>
      </c>
      <c r="I260" s="51">
        <f t="shared" si="65"/>
        <v>5268</v>
      </c>
      <c r="J260" s="44" t="s">
        <v>12</v>
      </c>
      <c r="K260" s="64">
        <v>13507</v>
      </c>
      <c r="L260" s="45">
        <f t="shared" si="66"/>
        <v>0.43656873202107371</v>
      </c>
      <c r="M260" s="45">
        <f t="shared" si="67"/>
        <v>0.210330436949142</v>
      </c>
      <c r="N260" s="44">
        <f t="shared" si="68"/>
        <v>6753.5</v>
      </c>
      <c r="O260" s="44">
        <f t="shared" si="69"/>
        <v>6753.5</v>
      </c>
      <c r="P260" s="44">
        <f t="shared" si="70"/>
        <v>3211</v>
      </c>
      <c r="Q260" s="44" t="str">
        <f t="shared" si="71"/>
        <v/>
      </c>
      <c r="R260" s="44">
        <f t="shared" si="72"/>
        <v>643</v>
      </c>
      <c r="S260" s="39" t="str">
        <f t="shared" si="73"/>
        <v/>
      </c>
      <c r="T260" s="45">
        <f t="shared" si="74"/>
        <v>0.210330436949142</v>
      </c>
      <c r="U260" s="45">
        <f t="shared" si="75"/>
        <v>0.69211124606808061</v>
      </c>
      <c r="W260" s="21" t="str">
        <f t="shared" si="76"/>
        <v>Lab</v>
      </c>
      <c r="X260" s="7" t="str">
        <f t="shared" si="77"/>
        <v>Lab</v>
      </c>
      <c r="Y260" s="7" t="str">
        <f t="shared" si="78"/>
        <v>SNP</v>
      </c>
      <c r="Z260" s="7" t="str">
        <f t="shared" si="79"/>
        <v>SNP</v>
      </c>
      <c r="AA260" s="7" t="s">
        <v>7</v>
      </c>
      <c r="AB260" s="7" t="s">
        <v>7</v>
      </c>
      <c r="AC260" s="7" t="s">
        <v>7</v>
      </c>
    </row>
    <row r="261" spans="1:29" s="4" customFormat="1" ht="15.75" x14ac:dyDescent="0.25">
      <c r="A261" s="47" t="s">
        <v>275</v>
      </c>
      <c r="B261" s="48" t="s">
        <v>661</v>
      </c>
      <c r="C261" s="38">
        <v>2005</v>
      </c>
      <c r="D261" s="61">
        <v>55370</v>
      </c>
      <c r="E261" s="61">
        <v>27921</v>
      </c>
      <c r="F261" s="40">
        <f t="shared" si="64"/>
        <v>0.50426223586779839</v>
      </c>
      <c r="G261" s="49" t="s">
        <v>7</v>
      </c>
      <c r="H261" s="50">
        <v>11001</v>
      </c>
      <c r="I261" s="51">
        <f t="shared" si="65"/>
        <v>7663</v>
      </c>
      <c r="J261" s="44" t="s">
        <v>8</v>
      </c>
      <c r="K261" s="64">
        <v>3338</v>
      </c>
      <c r="L261" s="45">
        <f t="shared" si="66"/>
        <v>0.11955159199169084</v>
      </c>
      <c r="M261" s="45">
        <f t="shared" si="67"/>
        <v>6.0285353079284815E-2</v>
      </c>
      <c r="N261" s="44">
        <f t="shared" si="68"/>
        <v>1669</v>
      </c>
      <c r="O261" s="44">
        <f t="shared" si="69"/>
        <v>1669</v>
      </c>
      <c r="P261" s="44">
        <f t="shared" si="70"/>
        <v>2769</v>
      </c>
      <c r="Q261" s="44" t="str">
        <f t="shared" si="71"/>
        <v/>
      </c>
      <c r="R261" s="44">
        <f t="shared" si="72"/>
        <v>554</v>
      </c>
      <c r="S261" s="39" t="str">
        <f t="shared" si="73"/>
        <v/>
      </c>
      <c r="T261" s="45">
        <f t="shared" si="74"/>
        <v>6.0285353079284815E-2</v>
      </c>
      <c r="U261" s="45">
        <f t="shared" si="75"/>
        <v>0.56454758894708323</v>
      </c>
      <c r="W261" s="21" t="str">
        <f t="shared" si="76"/>
        <v>Lab</v>
      </c>
      <c r="X261" s="7" t="str">
        <f t="shared" si="77"/>
        <v>Lab</v>
      </c>
      <c r="Y261" s="7" t="str">
        <f t="shared" si="78"/>
        <v>LD</v>
      </c>
      <c r="Z261" s="7" t="str">
        <f t="shared" si="79"/>
        <v>LD</v>
      </c>
      <c r="AA261" s="7" t="s">
        <v>8</v>
      </c>
      <c r="AB261" s="10" t="s">
        <v>8</v>
      </c>
      <c r="AC261" s="10" t="s">
        <v>8</v>
      </c>
    </row>
    <row r="262" spans="1:29" s="4" customFormat="1" ht="15.75" x14ac:dyDescent="0.25">
      <c r="A262" s="47" t="s">
        <v>276</v>
      </c>
      <c r="B262" s="48" t="s">
        <v>661</v>
      </c>
      <c r="C262" s="38">
        <v>2005</v>
      </c>
      <c r="D262" s="61">
        <v>62106</v>
      </c>
      <c r="E262" s="61">
        <v>28418</v>
      </c>
      <c r="F262" s="40">
        <f t="shared" si="64"/>
        <v>0.45757253727498148</v>
      </c>
      <c r="G262" s="49" t="s">
        <v>13</v>
      </c>
      <c r="H262" s="50">
        <v>15153</v>
      </c>
      <c r="I262" s="51">
        <f t="shared" si="65"/>
        <v>5019</v>
      </c>
      <c r="J262" s="44" t="s">
        <v>12</v>
      </c>
      <c r="K262" s="64">
        <v>10134</v>
      </c>
      <c r="L262" s="45">
        <f t="shared" si="66"/>
        <v>0.3566049686818214</v>
      </c>
      <c r="M262" s="45">
        <f t="shared" si="67"/>
        <v>0.16317264032460632</v>
      </c>
      <c r="N262" s="44">
        <f t="shared" si="68"/>
        <v>5067</v>
      </c>
      <c r="O262" s="44" t="str">
        <f t="shared" si="69"/>
        <v/>
      </c>
      <c r="P262" s="44">
        <f t="shared" si="70"/>
        <v>3106</v>
      </c>
      <c r="Q262" s="44" t="str">
        <f t="shared" si="71"/>
        <v/>
      </c>
      <c r="R262" s="44">
        <f t="shared" si="72"/>
        <v>622</v>
      </c>
      <c r="S262" s="39" t="str">
        <f t="shared" si="73"/>
        <v/>
      </c>
      <c r="T262" s="45">
        <f t="shared" si="74"/>
        <v>0.16317264032460632</v>
      </c>
      <c r="U262" s="45">
        <f t="shared" si="75"/>
        <v>0.62074517759958781</v>
      </c>
      <c r="W262" s="21" t="str">
        <f t="shared" si="76"/>
        <v>Speaker</v>
      </c>
      <c r="X262" s="7" t="str">
        <f t="shared" si="77"/>
        <v>Speaker</v>
      </c>
      <c r="Y262" s="7" t="str">
        <f t="shared" si="78"/>
        <v>SNP</v>
      </c>
      <c r="Z262" s="7" t="str">
        <f t="shared" si="79"/>
        <v>SNP</v>
      </c>
      <c r="AA262" s="7" t="s">
        <v>13</v>
      </c>
      <c r="AB262" s="6" t="s">
        <v>13</v>
      </c>
      <c r="AC262" s="6" t="s">
        <v>13</v>
      </c>
    </row>
    <row r="263" spans="1:29" s="4" customFormat="1" ht="15.75" x14ac:dyDescent="0.25">
      <c r="A263" s="47" t="s">
        <v>277</v>
      </c>
      <c r="B263" s="48" t="s">
        <v>661</v>
      </c>
      <c r="C263" s="38">
        <v>2005</v>
      </c>
      <c r="D263" s="61">
        <v>61686</v>
      </c>
      <c r="E263" s="61">
        <v>34061</v>
      </c>
      <c r="F263" s="40">
        <f t="shared" si="64"/>
        <v>0.5521674285899556</v>
      </c>
      <c r="G263" s="49" t="s">
        <v>7</v>
      </c>
      <c r="H263" s="50">
        <v>16748</v>
      </c>
      <c r="I263" s="51">
        <f t="shared" si="65"/>
        <v>6655</v>
      </c>
      <c r="J263" s="44" t="s">
        <v>8</v>
      </c>
      <c r="K263" s="64">
        <v>10093</v>
      </c>
      <c r="L263" s="45">
        <f t="shared" si="66"/>
        <v>0.29632130589236955</v>
      </c>
      <c r="M263" s="45">
        <f t="shared" si="67"/>
        <v>0.16361897351100735</v>
      </c>
      <c r="N263" s="44">
        <f t="shared" si="68"/>
        <v>5046.5</v>
      </c>
      <c r="O263" s="44">
        <f t="shared" si="69"/>
        <v>5046.5</v>
      </c>
      <c r="P263" s="44">
        <f t="shared" si="70"/>
        <v>3085</v>
      </c>
      <c r="Q263" s="44" t="str">
        <f t="shared" si="71"/>
        <v/>
      </c>
      <c r="R263" s="44">
        <f t="shared" si="72"/>
        <v>617</v>
      </c>
      <c r="S263" s="39" t="str">
        <f t="shared" si="73"/>
        <v/>
      </c>
      <c r="T263" s="45">
        <f t="shared" si="74"/>
        <v>0.16361897351100735</v>
      </c>
      <c r="U263" s="45">
        <f t="shared" si="75"/>
        <v>0.715786402100963</v>
      </c>
      <c r="W263" s="21" t="str">
        <f t="shared" si="76"/>
        <v>Lab</v>
      </c>
      <c r="X263" s="7" t="str">
        <f t="shared" si="77"/>
        <v>Lab</v>
      </c>
      <c r="Y263" s="7" t="str">
        <f t="shared" si="78"/>
        <v>LD</v>
      </c>
      <c r="Z263" s="7" t="str">
        <f t="shared" si="79"/>
        <v>LD</v>
      </c>
      <c r="AA263" s="7" t="s">
        <v>7</v>
      </c>
      <c r="AB263" s="7" t="s">
        <v>7</v>
      </c>
      <c r="AC263" s="7" t="s">
        <v>7</v>
      </c>
    </row>
    <row r="264" spans="1:29" s="4" customFormat="1" ht="15.75" x14ac:dyDescent="0.25">
      <c r="A264" s="47" t="s">
        <v>278</v>
      </c>
      <c r="B264" s="48" t="s">
        <v>661</v>
      </c>
      <c r="C264" s="38">
        <v>2005</v>
      </c>
      <c r="D264" s="61">
        <v>68583</v>
      </c>
      <c r="E264" s="61">
        <v>38431</v>
      </c>
      <c r="F264" s="40">
        <f t="shared" si="64"/>
        <v>0.56035752300132691</v>
      </c>
      <c r="G264" s="49" t="s">
        <v>7</v>
      </c>
      <c r="H264" s="50">
        <v>18153</v>
      </c>
      <c r="I264" s="51">
        <f t="shared" si="65"/>
        <v>7321</v>
      </c>
      <c r="J264" s="44" t="s">
        <v>8</v>
      </c>
      <c r="K264" s="64">
        <v>10832</v>
      </c>
      <c r="L264" s="45">
        <f t="shared" si="66"/>
        <v>0.28185579350003903</v>
      </c>
      <c r="M264" s="45">
        <f t="shared" si="67"/>
        <v>0.15794001428925536</v>
      </c>
      <c r="N264" s="44">
        <f t="shared" si="68"/>
        <v>5416</v>
      </c>
      <c r="O264" s="44">
        <f t="shared" si="69"/>
        <v>5416</v>
      </c>
      <c r="P264" s="44">
        <f t="shared" si="70"/>
        <v>3430</v>
      </c>
      <c r="Q264" s="44" t="str">
        <f t="shared" si="71"/>
        <v/>
      </c>
      <c r="R264" s="44">
        <f t="shared" si="72"/>
        <v>686</v>
      </c>
      <c r="S264" s="39" t="str">
        <f t="shared" si="73"/>
        <v/>
      </c>
      <c r="T264" s="45">
        <f t="shared" si="74"/>
        <v>0.15794001428925536</v>
      </c>
      <c r="U264" s="45">
        <f t="shared" si="75"/>
        <v>0.71829753729058221</v>
      </c>
      <c r="W264" s="21" t="str">
        <f t="shared" si="76"/>
        <v>Lab</v>
      </c>
      <c r="X264" s="7" t="str">
        <f t="shared" si="77"/>
        <v>Lab</v>
      </c>
      <c r="Y264" s="7" t="str">
        <f t="shared" si="78"/>
        <v>LD</v>
      </c>
      <c r="Z264" s="7" t="str">
        <f t="shared" si="79"/>
        <v>LD</v>
      </c>
      <c r="AA264" s="7" t="s">
        <v>7</v>
      </c>
      <c r="AB264" s="7" t="s">
        <v>7</v>
      </c>
      <c r="AC264" s="7" t="s">
        <v>7</v>
      </c>
    </row>
    <row r="265" spans="1:29" s="4" customFormat="1" ht="15.75" x14ac:dyDescent="0.25">
      <c r="A265" s="47" t="s">
        <v>279</v>
      </c>
      <c r="B265" s="48" t="s">
        <v>661</v>
      </c>
      <c r="C265" s="38">
        <v>2005</v>
      </c>
      <c r="D265" s="61">
        <v>61828</v>
      </c>
      <c r="E265" s="61">
        <v>30977</v>
      </c>
      <c r="F265" s="40">
        <f t="shared" si="64"/>
        <v>0.50101895581290035</v>
      </c>
      <c r="G265" s="49" t="s">
        <v>7</v>
      </c>
      <c r="H265" s="50">
        <v>18653</v>
      </c>
      <c r="I265" s="51">
        <f t="shared" si="65"/>
        <v>4757</v>
      </c>
      <c r="J265" s="44" t="s">
        <v>12</v>
      </c>
      <c r="K265" s="64">
        <v>13896</v>
      </c>
      <c r="L265" s="45">
        <f t="shared" si="66"/>
        <v>0.44859089001517255</v>
      </c>
      <c r="M265" s="45">
        <f t="shared" si="67"/>
        <v>0.22475253930258135</v>
      </c>
      <c r="N265" s="44">
        <f t="shared" si="68"/>
        <v>6948</v>
      </c>
      <c r="O265" s="44">
        <f t="shared" si="69"/>
        <v>6948</v>
      </c>
      <c r="P265" s="44">
        <f t="shared" si="70"/>
        <v>3092</v>
      </c>
      <c r="Q265" s="44" t="str">
        <f t="shared" si="71"/>
        <v/>
      </c>
      <c r="R265" s="44">
        <f t="shared" si="72"/>
        <v>619</v>
      </c>
      <c r="S265" s="39" t="str">
        <f t="shared" si="73"/>
        <v/>
      </c>
      <c r="T265" s="45">
        <f t="shared" si="74"/>
        <v>0.22475253930258135</v>
      </c>
      <c r="U265" s="45">
        <f t="shared" si="75"/>
        <v>0.72577149511548167</v>
      </c>
      <c r="W265" s="21" t="str">
        <f t="shared" si="76"/>
        <v>Lab</v>
      </c>
      <c r="X265" s="7" t="str">
        <f t="shared" si="77"/>
        <v>Lab</v>
      </c>
      <c r="Y265" s="7" t="str">
        <f t="shared" si="78"/>
        <v>SNP</v>
      </c>
      <c r="Z265" s="7" t="str">
        <f t="shared" si="79"/>
        <v>SNP</v>
      </c>
      <c r="AA265" s="7" t="s">
        <v>7</v>
      </c>
      <c r="AB265" s="7" t="s">
        <v>7</v>
      </c>
      <c r="AC265" s="7" t="s">
        <v>7</v>
      </c>
    </row>
    <row r="266" spans="1:29" s="4" customFormat="1" ht="15.75" x14ac:dyDescent="0.25">
      <c r="A266" s="47" t="s">
        <v>280</v>
      </c>
      <c r="B266" s="48" t="s">
        <v>661</v>
      </c>
      <c r="C266" s="38">
        <v>2005</v>
      </c>
      <c r="D266" s="61">
        <v>66563</v>
      </c>
      <c r="E266" s="61">
        <v>37366</v>
      </c>
      <c r="F266" s="40">
        <f t="shared" si="64"/>
        <v>0.56136291933957305</v>
      </c>
      <c r="G266" s="49" t="s">
        <v>7</v>
      </c>
      <c r="H266" s="50">
        <v>19395</v>
      </c>
      <c r="I266" s="51">
        <f t="shared" si="65"/>
        <v>8731</v>
      </c>
      <c r="J266" s="44" t="s">
        <v>12</v>
      </c>
      <c r="K266" s="64">
        <v>10664</v>
      </c>
      <c r="L266" s="45">
        <f t="shared" si="66"/>
        <v>0.28539313814697853</v>
      </c>
      <c r="M266" s="45">
        <f t="shared" si="67"/>
        <v>0.16020912518966993</v>
      </c>
      <c r="N266" s="44">
        <f t="shared" si="68"/>
        <v>5332</v>
      </c>
      <c r="O266" s="44">
        <f t="shared" si="69"/>
        <v>5332</v>
      </c>
      <c r="P266" s="44">
        <f t="shared" si="70"/>
        <v>3329</v>
      </c>
      <c r="Q266" s="44" t="str">
        <f t="shared" si="71"/>
        <v/>
      </c>
      <c r="R266" s="44">
        <f t="shared" si="72"/>
        <v>666</v>
      </c>
      <c r="S266" s="39" t="str">
        <f t="shared" si="73"/>
        <v/>
      </c>
      <c r="T266" s="45">
        <f t="shared" si="74"/>
        <v>0.16020912518966993</v>
      </c>
      <c r="U266" s="45">
        <f t="shared" si="75"/>
        <v>0.72157204452924295</v>
      </c>
      <c r="W266" s="21" t="str">
        <f t="shared" si="76"/>
        <v>Lab</v>
      </c>
      <c r="X266" s="7" t="str">
        <f t="shared" si="77"/>
        <v>Lab</v>
      </c>
      <c r="Y266" s="7" t="str">
        <f t="shared" si="78"/>
        <v>SNP</v>
      </c>
      <c r="Z266" s="7" t="str">
        <f t="shared" si="79"/>
        <v>SNP</v>
      </c>
      <c r="AA266" s="7" t="s">
        <v>7</v>
      </c>
      <c r="AB266" s="7" t="s">
        <v>7</v>
      </c>
      <c r="AC266" s="7" t="s">
        <v>7</v>
      </c>
    </row>
    <row r="267" spans="1:29" s="4" customFormat="1" ht="15.75" x14ac:dyDescent="0.25">
      <c r="A267" s="47" t="s">
        <v>281</v>
      </c>
      <c r="B267" s="48" t="s">
        <v>669</v>
      </c>
      <c r="C267" s="38">
        <v>2005</v>
      </c>
      <c r="D267" s="61">
        <v>81624</v>
      </c>
      <c r="E267" s="61">
        <v>51803</v>
      </c>
      <c r="F267" s="40">
        <f t="shared" si="64"/>
        <v>0.63465402332647258</v>
      </c>
      <c r="G267" s="49" t="s">
        <v>7</v>
      </c>
      <c r="H267" s="50">
        <v>23138</v>
      </c>
      <c r="I267" s="51">
        <f t="shared" si="65"/>
        <v>18867</v>
      </c>
      <c r="J267" s="44" t="s">
        <v>4</v>
      </c>
      <c r="K267" s="64">
        <v>4271</v>
      </c>
      <c r="L267" s="45">
        <f t="shared" si="66"/>
        <v>8.2446962531127543E-2</v>
      </c>
      <c r="M267" s="45">
        <f t="shared" si="67"/>
        <v>5.232529648142703E-2</v>
      </c>
      <c r="N267" s="44">
        <f t="shared" si="68"/>
        <v>2135.5</v>
      </c>
      <c r="O267" s="44">
        <f t="shared" si="69"/>
        <v>2135.5</v>
      </c>
      <c r="P267" s="44">
        <f t="shared" si="70"/>
        <v>4082</v>
      </c>
      <c r="Q267" s="44" t="str">
        <f t="shared" si="71"/>
        <v/>
      </c>
      <c r="R267" s="44">
        <f t="shared" si="72"/>
        <v>817</v>
      </c>
      <c r="S267" s="39" t="str">
        <f t="shared" si="73"/>
        <v/>
      </c>
      <c r="T267" s="45">
        <f t="shared" si="74"/>
        <v>5.232529648142703E-2</v>
      </c>
      <c r="U267" s="45">
        <f t="shared" si="75"/>
        <v>0.68697931980789961</v>
      </c>
      <c r="W267" s="21" t="str">
        <f t="shared" si="76"/>
        <v>Lab</v>
      </c>
      <c r="X267" s="7" t="str">
        <f t="shared" si="77"/>
        <v>Lab</v>
      </c>
      <c r="Y267" s="7" t="str">
        <f t="shared" si="78"/>
        <v>Con</v>
      </c>
      <c r="Z267" s="7" t="str">
        <f t="shared" si="79"/>
        <v>Con</v>
      </c>
      <c r="AA267" s="7" t="s">
        <v>4</v>
      </c>
      <c r="AB267" s="10" t="s">
        <v>4</v>
      </c>
      <c r="AC267" s="10" t="s">
        <v>4</v>
      </c>
    </row>
    <row r="268" spans="1:29" s="4" customFormat="1" ht="15.75" x14ac:dyDescent="0.25">
      <c r="A268" s="47" t="s">
        <v>282</v>
      </c>
      <c r="B268" s="48" t="s">
        <v>661</v>
      </c>
      <c r="C268" s="38">
        <v>2005</v>
      </c>
      <c r="D268" s="61">
        <v>71925</v>
      </c>
      <c r="E268" s="61">
        <v>44438</v>
      </c>
      <c r="F268" s="40">
        <f t="shared" si="64"/>
        <v>0.61783802572123736</v>
      </c>
      <c r="G268" s="49" t="s">
        <v>8</v>
      </c>
      <c r="H268" s="50">
        <v>20008</v>
      </c>
      <c r="I268" s="51">
        <f t="shared" si="65"/>
        <v>8982</v>
      </c>
      <c r="J268" s="44" t="s">
        <v>7</v>
      </c>
      <c r="K268" s="64">
        <v>11026</v>
      </c>
      <c r="L268" s="45">
        <f t="shared" si="66"/>
        <v>0.24812097754174356</v>
      </c>
      <c r="M268" s="45">
        <f t="shared" si="67"/>
        <v>0.15329857490441431</v>
      </c>
      <c r="N268" s="44">
        <f t="shared" si="68"/>
        <v>5513</v>
      </c>
      <c r="O268" s="44" t="str">
        <f t="shared" si="69"/>
        <v/>
      </c>
      <c r="P268" s="44">
        <f t="shared" si="70"/>
        <v>3597</v>
      </c>
      <c r="Q268" s="44" t="str">
        <f t="shared" si="71"/>
        <v/>
      </c>
      <c r="R268" s="44">
        <f t="shared" si="72"/>
        <v>720</v>
      </c>
      <c r="S268" s="39" t="str">
        <f t="shared" si="73"/>
        <v/>
      </c>
      <c r="T268" s="45">
        <f t="shared" si="74"/>
        <v>0.15329857490441431</v>
      </c>
      <c r="U268" s="45">
        <f t="shared" si="75"/>
        <v>0.7711366006256517</v>
      </c>
      <c r="W268" s="21" t="str">
        <f t="shared" si="76"/>
        <v>LD</v>
      </c>
      <c r="X268" s="7" t="str">
        <f t="shared" si="77"/>
        <v>LD</v>
      </c>
      <c r="Y268" s="7" t="str">
        <f t="shared" si="78"/>
        <v>LD</v>
      </c>
      <c r="Z268" s="7" t="str">
        <f t="shared" si="79"/>
        <v>Lab</v>
      </c>
      <c r="AA268" s="7" t="s">
        <v>8</v>
      </c>
      <c r="AB268" s="6" t="s">
        <v>8</v>
      </c>
      <c r="AC268" s="6" t="s">
        <v>8</v>
      </c>
    </row>
    <row r="269" spans="1:29" s="4" customFormat="1" ht="15.75" x14ac:dyDescent="0.25">
      <c r="A269" s="47" t="s">
        <v>283</v>
      </c>
      <c r="B269" s="48" t="s">
        <v>662</v>
      </c>
      <c r="C269" s="38">
        <v>2005</v>
      </c>
      <c r="D269" s="61">
        <v>70261</v>
      </c>
      <c r="E269" s="61">
        <v>43034</v>
      </c>
      <c r="F269" s="40">
        <f t="shared" si="64"/>
        <v>0.61248772434209586</v>
      </c>
      <c r="G269" s="49" t="s">
        <v>4</v>
      </c>
      <c r="H269" s="50">
        <v>19268</v>
      </c>
      <c r="I269" s="51">
        <f t="shared" si="65"/>
        <v>13538</v>
      </c>
      <c r="J269" s="44" t="s">
        <v>7</v>
      </c>
      <c r="K269" s="64">
        <v>5730</v>
      </c>
      <c r="L269" s="45">
        <f t="shared" si="66"/>
        <v>0.13315053213737973</v>
      </c>
      <c r="M269" s="45">
        <f t="shared" si="67"/>
        <v>8.1553066423762824E-2</v>
      </c>
      <c r="N269" s="44">
        <f t="shared" si="68"/>
        <v>2865</v>
      </c>
      <c r="O269" s="44" t="str">
        <f t="shared" si="69"/>
        <v/>
      </c>
      <c r="P269" s="44">
        <f t="shared" si="70"/>
        <v>3514</v>
      </c>
      <c r="Q269" s="44" t="str">
        <f t="shared" si="71"/>
        <v/>
      </c>
      <c r="R269" s="44">
        <f t="shared" si="72"/>
        <v>703</v>
      </c>
      <c r="S269" s="39" t="str">
        <f t="shared" si="73"/>
        <v/>
      </c>
      <c r="T269" s="45">
        <f t="shared" si="74"/>
        <v>8.1553066423762824E-2</v>
      </c>
      <c r="U269" s="45">
        <f t="shared" si="75"/>
        <v>0.69404079076585867</v>
      </c>
      <c r="W269" s="21" t="str">
        <f t="shared" si="76"/>
        <v>Con</v>
      </c>
      <c r="X269" s="7" t="str">
        <f t="shared" si="77"/>
        <v>Con</v>
      </c>
      <c r="Y269" s="7" t="str">
        <f t="shared" si="78"/>
        <v>Lab</v>
      </c>
      <c r="Z269" s="7" t="str">
        <f t="shared" si="79"/>
        <v>Lab</v>
      </c>
      <c r="AA269" s="7" t="s">
        <v>4</v>
      </c>
      <c r="AB269" s="7" t="s">
        <v>4</v>
      </c>
      <c r="AC269" s="10" t="s">
        <v>4</v>
      </c>
    </row>
    <row r="270" spans="1:29" s="4" customFormat="1" ht="15.75" x14ac:dyDescent="0.25">
      <c r="A270" s="47" t="s">
        <v>284</v>
      </c>
      <c r="B270" s="48" t="s">
        <v>672</v>
      </c>
      <c r="C270" s="38">
        <v>2005</v>
      </c>
      <c r="D270" s="61">
        <v>60432</v>
      </c>
      <c r="E270" s="61">
        <v>39542</v>
      </c>
      <c r="F270" s="40">
        <f t="shared" si="64"/>
        <v>0.6543222133968758</v>
      </c>
      <c r="G270" s="49" t="s">
        <v>7</v>
      </c>
      <c r="H270" s="50">
        <v>16786</v>
      </c>
      <c r="I270" s="51">
        <f t="shared" si="65"/>
        <v>10083</v>
      </c>
      <c r="J270" s="44" t="s">
        <v>4</v>
      </c>
      <c r="K270" s="64">
        <v>6703</v>
      </c>
      <c r="L270" s="45">
        <f t="shared" si="66"/>
        <v>0.16951595771584643</v>
      </c>
      <c r="M270" s="45">
        <f t="shared" si="67"/>
        <v>0.11091805665872385</v>
      </c>
      <c r="N270" s="44">
        <f t="shared" si="68"/>
        <v>3351.5</v>
      </c>
      <c r="O270" s="44">
        <f t="shared" si="69"/>
        <v>3351.5</v>
      </c>
      <c r="P270" s="44">
        <f t="shared" si="70"/>
        <v>3022</v>
      </c>
      <c r="Q270" s="44" t="str">
        <f t="shared" si="71"/>
        <v/>
      </c>
      <c r="R270" s="44">
        <f t="shared" si="72"/>
        <v>605</v>
      </c>
      <c r="S270" s="39" t="str">
        <f t="shared" si="73"/>
        <v/>
      </c>
      <c r="T270" s="45">
        <f t="shared" si="74"/>
        <v>0.11091805665872385</v>
      </c>
      <c r="U270" s="45">
        <f t="shared" si="75"/>
        <v>0.76524027005559969</v>
      </c>
      <c r="W270" s="21" t="str">
        <f t="shared" si="76"/>
        <v>Lab</v>
      </c>
      <c r="X270" s="7" t="str">
        <f t="shared" si="77"/>
        <v>Lab</v>
      </c>
      <c r="Y270" s="7" t="str">
        <f t="shared" si="78"/>
        <v>Lab</v>
      </c>
      <c r="Z270" s="7" t="str">
        <f t="shared" si="79"/>
        <v>Con</v>
      </c>
      <c r="AA270" s="7" t="s">
        <v>7</v>
      </c>
      <c r="AB270" s="7" t="s">
        <v>7</v>
      </c>
      <c r="AC270" s="7" t="s">
        <v>7</v>
      </c>
    </row>
    <row r="271" spans="1:29" s="4" customFormat="1" ht="15.75" x14ac:dyDescent="0.25">
      <c r="A271" s="47" t="s">
        <v>285</v>
      </c>
      <c r="B271" s="48" t="s">
        <v>665</v>
      </c>
      <c r="C271" s="38">
        <v>2005</v>
      </c>
      <c r="D271" s="61">
        <v>74075</v>
      </c>
      <c r="E271" s="61">
        <v>47147</v>
      </c>
      <c r="F271" s="40">
        <f t="shared" si="64"/>
        <v>0.63647654404319942</v>
      </c>
      <c r="G271" s="49" t="s">
        <v>4</v>
      </c>
      <c r="H271" s="50">
        <v>22109</v>
      </c>
      <c r="I271" s="51">
        <f t="shared" si="65"/>
        <v>14664</v>
      </c>
      <c r="J271" s="44" t="s">
        <v>7</v>
      </c>
      <c r="K271" s="64">
        <v>7445</v>
      </c>
      <c r="L271" s="45">
        <f t="shared" si="66"/>
        <v>0.15791036545273293</v>
      </c>
      <c r="M271" s="45">
        <f t="shared" si="67"/>
        <v>0.1005062436719541</v>
      </c>
      <c r="N271" s="44">
        <f t="shared" si="68"/>
        <v>3722.5</v>
      </c>
      <c r="O271" s="44" t="str">
        <f t="shared" si="69"/>
        <v/>
      </c>
      <c r="P271" s="44">
        <f t="shared" si="70"/>
        <v>3704</v>
      </c>
      <c r="Q271" s="44" t="str">
        <f t="shared" si="71"/>
        <v/>
      </c>
      <c r="R271" s="44">
        <f t="shared" si="72"/>
        <v>741</v>
      </c>
      <c r="S271" s="39" t="str">
        <f t="shared" si="73"/>
        <v/>
      </c>
      <c r="T271" s="45">
        <f t="shared" si="74"/>
        <v>0.1005062436719541</v>
      </c>
      <c r="U271" s="45">
        <f t="shared" si="75"/>
        <v>0.73698278771515358</v>
      </c>
      <c r="W271" s="21" t="str">
        <f t="shared" si="76"/>
        <v>Con</v>
      </c>
      <c r="X271" s="7" t="str">
        <f t="shared" si="77"/>
        <v>Con</v>
      </c>
      <c r="Y271" s="7" t="str">
        <f t="shared" si="78"/>
        <v>Lab</v>
      </c>
      <c r="Z271" s="7" t="str">
        <f t="shared" si="79"/>
        <v>Lab</v>
      </c>
      <c r="AA271" s="7" t="s">
        <v>4</v>
      </c>
      <c r="AB271" s="7" t="s">
        <v>4</v>
      </c>
      <c r="AC271" s="10" t="s">
        <v>4</v>
      </c>
    </row>
    <row r="272" spans="1:29" s="4" customFormat="1" ht="15.75" x14ac:dyDescent="0.25">
      <c r="A272" s="47" t="s">
        <v>286</v>
      </c>
      <c r="B272" s="48" t="s">
        <v>662</v>
      </c>
      <c r="C272" s="38">
        <v>2005</v>
      </c>
      <c r="D272" s="61">
        <v>68672</v>
      </c>
      <c r="E272" s="61">
        <v>45179</v>
      </c>
      <c r="F272" s="40">
        <f t="shared" si="64"/>
        <v>0.65789550326188262</v>
      </c>
      <c r="G272" s="49" t="s">
        <v>4</v>
      </c>
      <c r="H272" s="50">
        <v>19739</v>
      </c>
      <c r="I272" s="51">
        <f t="shared" si="65"/>
        <v>19085</v>
      </c>
      <c r="J272" s="44" t="s">
        <v>7</v>
      </c>
      <c r="K272" s="64">
        <v>654</v>
      </c>
      <c r="L272" s="45">
        <f t="shared" si="66"/>
        <v>1.4475752008676597E-2</v>
      </c>
      <c r="M272" s="45">
        <f t="shared" si="67"/>
        <v>9.5235321528424968E-3</v>
      </c>
      <c r="N272" s="44">
        <f t="shared" si="68"/>
        <v>327</v>
      </c>
      <c r="O272" s="44" t="str">
        <f t="shared" si="69"/>
        <v/>
      </c>
      <c r="P272" s="44">
        <f t="shared" si="70"/>
        <v>3434</v>
      </c>
      <c r="Q272" s="44" t="str">
        <f t="shared" si="71"/>
        <v>YES</v>
      </c>
      <c r="R272" s="44">
        <f t="shared" si="72"/>
        <v>687</v>
      </c>
      <c r="S272" s="39" t="str">
        <f t="shared" si="73"/>
        <v>YES</v>
      </c>
      <c r="T272" s="45">
        <f t="shared" si="74"/>
        <v>9.5235321528424968E-3</v>
      </c>
      <c r="U272" s="45">
        <f t="shared" si="75"/>
        <v>0.66741903541472514</v>
      </c>
      <c r="W272" s="21" t="str">
        <f t="shared" si="76"/>
        <v>Lab</v>
      </c>
      <c r="X272" s="7" t="str">
        <f t="shared" si="77"/>
        <v>Lab</v>
      </c>
      <c r="Y272" s="7" t="str">
        <f t="shared" si="78"/>
        <v>Lab</v>
      </c>
      <c r="Z272" s="7" t="str">
        <f t="shared" si="79"/>
        <v>Lab</v>
      </c>
      <c r="AA272" s="7" t="s">
        <v>7</v>
      </c>
      <c r="AB272" s="7" t="s">
        <v>4</v>
      </c>
      <c r="AC272" s="7" t="s">
        <v>4</v>
      </c>
    </row>
    <row r="273" spans="1:29" s="4" customFormat="1" ht="31.5" x14ac:dyDescent="0.25">
      <c r="A273" s="47" t="s">
        <v>287</v>
      </c>
      <c r="B273" s="48" t="s">
        <v>681</v>
      </c>
      <c r="C273" s="38">
        <v>2005</v>
      </c>
      <c r="D273" s="61">
        <v>63711</v>
      </c>
      <c r="E273" s="61">
        <v>32964</v>
      </c>
      <c r="F273" s="40">
        <f t="shared" si="64"/>
        <v>0.51739887931440409</v>
      </c>
      <c r="G273" s="49" t="s">
        <v>7</v>
      </c>
      <c r="H273" s="50">
        <v>15512</v>
      </c>
      <c r="I273" s="51">
        <f t="shared" si="65"/>
        <v>7858</v>
      </c>
      <c r="J273" s="44" t="s">
        <v>4</v>
      </c>
      <c r="K273" s="64">
        <v>7654</v>
      </c>
      <c r="L273" s="45">
        <f t="shared" si="66"/>
        <v>0.23219269506127896</v>
      </c>
      <c r="M273" s="45">
        <f t="shared" si="67"/>
        <v>0.12013624020969692</v>
      </c>
      <c r="N273" s="44">
        <f t="shared" si="68"/>
        <v>3827</v>
      </c>
      <c r="O273" s="44">
        <f t="shared" si="69"/>
        <v>3827</v>
      </c>
      <c r="P273" s="44">
        <f t="shared" si="70"/>
        <v>3186</v>
      </c>
      <c r="Q273" s="44" t="str">
        <f t="shared" si="71"/>
        <v/>
      </c>
      <c r="R273" s="44">
        <f t="shared" si="72"/>
        <v>638</v>
      </c>
      <c r="S273" s="39" t="str">
        <f t="shared" si="73"/>
        <v/>
      </c>
      <c r="T273" s="45">
        <f t="shared" si="74"/>
        <v>0.12013624020969692</v>
      </c>
      <c r="U273" s="45">
        <f t="shared" si="75"/>
        <v>0.63753511952410102</v>
      </c>
      <c r="W273" s="21" t="str">
        <f t="shared" si="76"/>
        <v>Lab</v>
      </c>
      <c r="X273" s="7" t="str">
        <f t="shared" si="77"/>
        <v>Lab</v>
      </c>
      <c r="Y273" s="7" t="str">
        <f t="shared" si="78"/>
        <v>Con</v>
      </c>
      <c r="Z273" s="7" t="str">
        <f t="shared" si="79"/>
        <v>Con</v>
      </c>
      <c r="AA273" s="7" t="s">
        <v>7</v>
      </c>
      <c r="AB273" s="7" t="s">
        <v>7</v>
      </c>
      <c r="AC273" s="7" t="s">
        <v>7</v>
      </c>
    </row>
    <row r="274" spans="1:29" s="4" customFormat="1" ht="15.75" x14ac:dyDescent="0.25">
      <c r="A274" s="47" t="s">
        <v>288</v>
      </c>
      <c r="B274" s="48" t="s">
        <v>668</v>
      </c>
      <c r="C274" s="38">
        <v>2005</v>
      </c>
      <c r="D274" s="61">
        <v>68887</v>
      </c>
      <c r="E274" s="61">
        <v>41378</v>
      </c>
      <c r="F274" s="40">
        <f t="shared" si="64"/>
        <v>0.60066485693962579</v>
      </c>
      <c r="G274" s="49" t="s">
        <v>7</v>
      </c>
      <c r="H274" s="50">
        <v>18850</v>
      </c>
      <c r="I274" s="51">
        <f t="shared" si="65"/>
        <v>15795</v>
      </c>
      <c r="J274" s="44" t="s">
        <v>4</v>
      </c>
      <c r="K274" s="64">
        <v>3055</v>
      </c>
      <c r="L274" s="45">
        <f t="shared" si="66"/>
        <v>7.3831504664314374E-2</v>
      </c>
      <c r="M274" s="45">
        <f t="shared" si="67"/>
        <v>4.4347990186827703E-2</v>
      </c>
      <c r="N274" s="44">
        <f t="shared" si="68"/>
        <v>1527.5</v>
      </c>
      <c r="O274" s="44">
        <f t="shared" si="69"/>
        <v>1527.5</v>
      </c>
      <c r="P274" s="44">
        <f t="shared" si="70"/>
        <v>3445</v>
      </c>
      <c r="Q274" s="44" t="str">
        <f t="shared" si="71"/>
        <v>YES</v>
      </c>
      <c r="R274" s="44">
        <f t="shared" si="72"/>
        <v>689</v>
      </c>
      <c r="S274" s="39" t="str">
        <f t="shared" si="73"/>
        <v/>
      </c>
      <c r="T274" s="45">
        <f t="shared" si="74"/>
        <v>4.4347990186827703E-2</v>
      </c>
      <c r="U274" s="45">
        <f t="shared" si="75"/>
        <v>0.64501284712645346</v>
      </c>
      <c r="W274" s="21" t="str">
        <f t="shared" si="76"/>
        <v>Con</v>
      </c>
      <c r="X274" s="7" t="str">
        <f t="shared" si="77"/>
        <v>Lab</v>
      </c>
      <c r="Y274" s="7" t="str">
        <f t="shared" si="78"/>
        <v>Con</v>
      </c>
      <c r="Z274" s="7" t="str">
        <f t="shared" si="79"/>
        <v>Con</v>
      </c>
      <c r="AA274" s="7" t="s">
        <v>4</v>
      </c>
      <c r="AB274" s="10" t="s">
        <v>4</v>
      </c>
      <c r="AC274" s="10" t="s">
        <v>4</v>
      </c>
    </row>
    <row r="275" spans="1:29" s="4" customFormat="1" ht="15.75" x14ac:dyDescent="0.25">
      <c r="A275" s="52" t="s">
        <v>289</v>
      </c>
      <c r="B275" s="48" t="s">
        <v>666</v>
      </c>
      <c r="C275" s="38">
        <v>2005</v>
      </c>
      <c r="D275" s="61">
        <v>63631</v>
      </c>
      <c r="E275" s="61">
        <v>35615</v>
      </c>
      <c r="F275" s="40">
        <f t="shared" si="64"/>
        <v>0.55971146139460326</v>
      </c>
      <c r="G275" s="49" t="s">
        <v>7</v>
      </c>
      <c r="H275" s="50">
        <v>17527</v>
      </c>
      <c r="I275" s="51">
        <f t="shared" si="65"/>
        <v>7381</v>
      </c>
      <c r="J275" s="44" t="s">
        <v>8</v>
      </c>
      <c r="K275" s="64">
        <v>10146</v>
      </c>
      <c r="L275" s="45">
        <f t="shared" si="66"/>
        <v>0.28487996630633161</v>
      </c>
      <c r="M275" s="45">
        <f t="shared" si="67"/>
        <v>0.1594505822633622</v>
      </c>
      <c r="N275" s="44">
        <f t="shared" si="68"/>
        <v>5073</v>
      </c>
      <c r="O275" s="44">
        <f t="shared" si="69"/>
        <v>5073</v>
      </c>
      <c r="P275" s="44">
        <f t="shared" si="70"/>
        <v>3182</v>
      </c>
      <c r="Q275" s="44" t="str">
        <f t="shared" si="71"/>
        <v/>
      </c>
      <c r="R275" s="44">
        <f t="shared" si="72"/>
        <v>637</v>
      </c>
      <c r="S275" s="39" t="str">
        <f t="shared" si="73"/>
        <v/>
      </c>
      <c r="T275" s="45">
        <f t="shared" si="74"/>
        <v>0.1594505822633622</v>
      </c>
      <c r="U275" s="45">
        <f t="shared" si="75"/>
        <v>0.71916204365796543</v>
      </c>
      <c r="W275" s="21" t="str">
        <f t="shared" si="76"/>
        <v>Lab</v>
      </c>
      <c r="X275" s="7" t="str">
        <f t="shared" si="77"/>
        <v>Lab</v>
      </c>
      <c r="Y275" s="7" t="str">
        <f t="shared" si="78"/>
        <v>LD</v>
      </c>
      <c r="Z275" s="7" t="str">
        <f t="shared" si="79"/>
        <v>LD</v>
      </c>
      <c r="AA275" s="7" t="s">
        <v>7</v>
      </c>
      <c r="AB275" s="7" t="s">
        <v>7</v>
      </c>
      <c r="AC275" s="7" t="s">
        <v>7</v>
      </c>
    </row>
    <row r="276" spans="1:29" s="4" customFormat="1" ht="15.75" x14ac:dyDescent="0.25">
      <c r="A276" s="47" t="s">
        <v>290</v>
      </c>
      <c r="B276" s="48" t="s">
        <v>662</v>
      </c>
      <c r="C276" s="38">
        <v>2005</v>
      </c>
      <c r="D276" s="61">
        <v>75564</v>
      </c>
      <c r="E276" s="61">
        <v>51631</v>
      </c>
      <c r="F276" s="40">
        <f t="shared" si="64"/>
        <v>0.6832751045471388</v>
      </c>
      <c r="G276" s="49" t="s">
        <v>4</v>
      </c>
      <c r="H276" s="50">
        <v>22595</v>
      </c>
      <c r="I276" s="51">
        <f t="shared" si="65"/>
        <v>22248</v>
      </c>
      <c r="J276" s="44" t="s">
        <v>8</v>
      </c>
      <c r="K276" s="64">
        <v>347</v>
      </c>
      <c r="L276" s="45">
        <f t="shared" si="66"/>
        <v>6.7207685305339816E-3</v>
      </c>
      <c r="M276" s="45">
        <f t="shared" si="67"/>
        <v>4.5921338203377265E-3</v>
      </c>
      <c r="N276" s="44">
        <f t="shared" si="68"/>
        <v>173.5</v>
      </c>
      <c r="O276" s="44" t="str">
        <f t="shared" si="69"/>
        <v/>
      </c>
      <c r="P276" s="44">
        <f t="shared" si="70"/>
        <v>3779</v>
      </c>
      <c r="Q276" s="44" t="str">
        <f t="shared" si="71"/>
        <v>YES</v>
      </c>
      <c r="R276" s="44">
        <f t="shared" si="72"/>
        <v>756</v>
      </c>
      <c r="S276" s="39" t="str">
        <f t="shared" si="73"/>
        <v>YES</v>
      </c>
      <c r="T276" s="45">
        <f t="shared" si="74"/>
        <v>4.5921338203377265E-3</v>
      </c>
      <c r="U276" s="45">
        <f t="shared" si="75"/>
        <v>0.68786723836747654</v>
      </c>
      <c r="W276" s="21" t="str">
        <f t="shared" si="76"/>
        <v>LD</v>
      </c>
      <c r="X276" s="7" t="str">
        <f t="shared" si="77"/>
        <v>LD</v>
      </c>
      <c r="Y276" s="7" t="str">
        <f t="shared" si="78"/>
        <v>LD</v>
      </c>
      <c r="Z276" s="7" t="str">
        <f t="shared" si="79"/>
        <v>LD</v>
      </c>
      <c r="AA276" s="7" t="s">
        <v>8</v>
      </c>
      <c r="AB276" s="7" t="s">
        <v>4</v>
      </c>
      <c r="AC276" s="10" t="s">
        <v>4</v>
      </c>
    </row>
    <row r="277" spans="1:29" s="4" customFormat="1" ht="15.75" x14ac:dyDescent="0.25">
      <c r="A277" s="47" t="s">
        <v>291</v>
      </c>
      <c r="B277" s="48" t="s">
        <v>666</v>
      </c>
      <c r="C277" s="38">
        <v>2005</v>
      </c>
      <c r="D277" s="61">
        <v>59274</v>
      </c>
      <c r="E277" s="61">
        <v>29380</v>
      </c>
      <c r="F277" s="40">
        <f t="shared" si="64"/>
        <v>0.49566420352937207</v>
      </c>
      <c r="G277" s="49" t="s">
        <v>7</v>
      </c>
      <c r="H277" s="50">
        <v>14268</v>
      </c>
      <c r="I277" s="51">
        <f t="shared" si="65"/>
        <v>6841</v>
      </c>
      <c r="J277" s="44" t="s">
        <v>8</v>
      </c>
      <c r="K277" s="64">
        <v>7427</v>
      </c>
      <c r="L277" s="45">
        <f t="shared" si="66"/>
        <v>0.2527910142954391</v>
      </c>
      <c r="M277" s="45">
        <f t="shared" si="67"/>
        <v>0.12529945676013091</v>
      </c>
      <c r="N277" s="44">
        <f t="shared" si="68"/>
        <v>3713.5</v>
      </c>
      <c r="O277" s="44">
        <f t="shared" si="69"/>
        <v>3713.5</v>
      </c>
      <c r="P277" s="44">
        <f t="shared" si="70"/>
        <v>2964</v>
      </c>
      <c r="Q277" s="44" t="str">
        <f t="shared" si="71"/>
        <v/>
      </c>
      <c r="R277" s="44">
        <f t="shared" si="72"/>
        <v>593</v>
      </c>
      <c r="S277" s="39" t="str">
        <f t="shared" si="73"/>
        <v/>
      </c>
      <c r="T277" s="45">
        <f t="shared" si="74"/>
        <v>0.12529945676013091</v>
      </c>
      <c r="U277" s="45">
        <f t="shared" si="75"/>
        <v>0.62096366028950301</v>
      </c>
      <c r="W277" s="21" t="str">
        <f t="shared" si="76"/>
        <v>Lab</v>
      </c>
      <c r="X277" s="7" t="str">
        <f t="shared" si="77"/>
        <v>Lab</v>
      </c>
      <c r="Y277" s="7" t="str">
        <f t="shared" si="78"/>
        <v>LD</v>
      </c>
      <c r="Z277" s="7" t="str">
        <f t="shared" si="79"/>
        <v>LD</v>
      </c>
      <c r="AA277" s="7" t="s">
        <v>7</v>
      </c>
      <c r="AB277" s="7" t="s">
        <v>7</v>
      </c>
      <c r="AC277" s="7" t="s">
        <v>7</v>
      </c>
    </row>
    <row r="278" spans="1:29" s="4" customFormat="1" ht="15.75" x14ac:dyDescent="0.25">
      <c r="A278" s="47" t="s">
        <v>292</v>
      </c>
      <c r="B278" s="48" t="s">
        <v>666</v>
      </c>
      <c r="C278" s="38">
        <v>2005</v>
      </c>
      <c r="D278" s="61">
        <v>64826</v>
      </c>
      <c r="E278" s="61">
        <v>32237</v>
      </c>
      <c r="F278" s="40">
        <f t="shared" si="64"/>
        <v>0.49728503995310525</v>
      </c>
      <c r="G278" s="49" t="s">
        <v>7</v>
      </c>
      <c r="H278" s="50">
        <v>17048</v>
      </c>
      <c r="I278" s="51">
        <f t="shared" si="65"/>
        <v>6844</v>
      </c>
      <c r="J278" s="44" t="s">
        <v>8</v>
      </c>
      <c r="K278" s="64">
        <v>10204</v>
      </c>
      <c r="L278" s="45">
        <f t="shared" si="66"/>
        <v>0.31653069454353694</v>
      </c>
      <c r="M278" s="45">
        <f t="shared" si="67"/>
        <v>0.15740597908246692</v>
      </c>
      <c r="N278" s="44">
        <f t="shared" si="68"/>
        <v>5102</v>
      </c>
      <c r="O278" s="44">
        <f t="shared" si="69"/>
        <v>5102</v>
      </c>
      <c r="P278" s="44">
        <f t="shared" si="70"/>
        <v>3242</v>
      </c>
      <c r="Q278" s="44" t="str">
        <f t="shared" si="71"/>
        <v/>
      </c>
      <c r="R278" s="44">
        <f t="shared" si="72"/>
        <v>649</v>
      </c>
      <c r="S278" s="39" t="str">
        <f t="shared" si="73"/>
        <v/>
      </c>
      <c r="T278" s="45">
        <f t="shared" si="74"/>
        <v>0.15740597908246692</v>
      </c>
      <c r="U278" s="45">
        <f t="shared" si="75"/>
        <v>0.65469101903557214</v>
      </c>
      <c r="W278" s="21" t="str">
        <f t="shared" si="76"/>
        <v>Lab</v>
      </c>
      <c r="X278" s="7" t="str">
        <f t="shared" si="77"/>
        <v>Lab</v>
      </c>
      <c r="Y278" s="7" t="str">
        <f t="shared" si="78"/>
        <v>LD</v>
      </c>
      <c r="Z278" s="7" t="str">
        <f t="shared" si="79"/>
        <v>LD</v>
      </c>
      <c r="AA278" s="7" t="s">
        <v>7</v>
      </c>
      <c r="AB278" s="7" t="s">
        <v>7</v>
      </c>
      <c r="AC278" s="7" t="s">
        <v>7</v>
      </c>
    </row>
    <row r="279" spans="1:29" s="4" customFormat="1" ht="15.75" x14ac:dyDescent="0.25">
      <c r="A279" s="47" t="s">
        <v>293</v>
      </c>
      <c r="B279" s="48" t="s">
        <v>663</v>
      </c>
      <c r="C279" s="38">
        <v>2005</v>
      </c>
      <c r="D279" s="61">
        <v>65447</v>
      </c>
      <c r="E279" s="61">
        <v>41327</v>
      </c>
      <c r="F279" s="40">
        <f t="shared" si="64"/>
        <v>0.63145751524134031</v>
      </c>
      <c r="G279" s="49" t="s">
        <v>7</v>
      </c>
      <c r="H279" s="50">
        <v>19243</v>
      </c>
      <c r="I279" s="51">
        <f t="shared" si="65"/>
        <v>14906</v>
      </c>
      <c r="J279" s="44" t="s">
        <v>4</v>
      </c>
      <c r="K279" s="64">
        <v>4337</v>
      </c>
      <c r="L279" s="45">
        <f t="shared" si="66"/>
        <v>0.10494349940716723</v>
      </c>
      <c r="M279" s="45">
        <f t="shared" si="67"/>
        <v>6.6267361376380882E-2</v>
      </c>
      <c r="N279" s="44">
        <f t="shared" si="68"/>
        <v>2168.5</v>
      </c>
      <c r="O279" s="44">
        <f t="shared" si="69"/>
        <v>2168.5</v>
      </c>
      <c r="P279" s="44">
        <f t="shared" si="70"/>
        <v>3273</v>
      </c>
      <c r="Q279" s="44" t="str">
        <f t="shared" si="71"/>
        <v/>
      </c>
      <c r="R279" s="44">
        <f t="shared" si="72"/>
        <v>655</v>
      </c>
      <c r="S279" s="39" t="str">
        <f t="shared" si="73"/>
        <v/>
      </c>
      <c r="T279" s="45">
        <f t="shared" si="74"/>
        <v>6.6267361376380882E-2</v>
      </c>
      <c r="U279" s="45">
        <f t="shared" si="75"/>
        <v>0.6977248766177212</v>
      </c>
      <c r="W279" s="21" t="str">
        <f t="shared" si="76"/>
        <v>Lab</v>
      </c>
      <c r="X279" s="7" t="str">
        <f t="shared" si="77"/>
        <v>Lab</v>
      </c>
      <c r="Y279" s="7" t="str">
        <f t="shared" si="78"/>
        <v>Con</v>
      </c>
      <c r="Z279" s="7" t="str">
        <f t="shared" si="79"/>
        <v>Con</v>
      </c>
      <c r="AA279" s="7" t="s">
        <v>4</v>
      </c>
      <c r="AB279" s="10" t="s">
        <v>4</v>
      </c>
      <c r="AC279" s="10" t="s">
        <v>4</v>
      </c>
    </row>
    <row r="280" spans="1:29" s="4" customFormat="1" ht="31.5" x14ac:dyDescent="0.25">
      <c r="A280" s="47" t="s">
        <v>294</v>
      </c>
      <c r="B280" s="48" t="s">
        <v>681</v>
      </c>
      <c r="C280" s="38">
        <v>2005</v>
      </c>
      <c r="D280" s="61">
        <v>65041</v>
      </c>
      <c r="E280" s="61">
        <v>39659</v>
      </c>
      <c r="F280" s="40">
        <f t="shared" si="64"/>
        <v>0.60975384757306927</v>
      </c>
      <c r="G280" s="49" t="s">
        <v>7</v>
      </c>
      <c r="H280" s="50">
        <v>16579</v>
      </c>
      <c r="I280" s="51">
        <f t="shared" si="65"/>
        <v>13162</v>
      </c>
      <c r="J280" s="44" t="s">
        <v>4</v>
      </c>
      <c r="K280" s="64">
        <v>3417</v>
      </c>
      <c r="L280" s="45">
        <f t="shared" si="66"/>
        <v>8.6159509821225957E-2</v>
      </c>
      <c r="M280" s="45">
        <f t="shared" si="67"/>
        <v>5.2536092618502173E-2</v>
      </c>
      <c r="N280" s="44">
        <f t="shared" si="68"/>
        <v>1708.5</v>
      </c>
      <c r="O280" s="44">
        <f t="shared" si="69"/>
        <v>1708.5</v>
      </c>
      <c r="P280" s="44">
        <f t="shared" si="70"/>
        <v>3253</v>
      </c>
      <c r="Q280" s="44" t="str">
        <f t="shared" si="71"/>
        <v/>
      </c>
      <c r="R280" s="44">
        <f t="shared" si="72"/>
        <v>651</v>
      </c>
      <c r="S280" s="39" t="str">
        <f t="shared" si="73"/>
        <v/>
      </c>
      <c r="T280" s="45">
        <f t="shared" si="74"/>
        <v>5.2536092618502173E-2</v>
      </c>
      <c r="U280" s="45">
        <f t="shared" si="75"/>
        <v>0.66228994019157139</v>
      </c>
      <c r="W280" s="21" t="str">
        <f t="shared" si="76"/>
        <v>Lab</v>
      </c>
      <c r="X280" s="7" t="str">
        <f t="shared" si="77"/>
        <v>Lab</v>
      </c>
      <c r="Y280" s="7" t="str">
        <f t="shared" si="78"/>
        <v>Con</v>
      </c>
      <c r="Z280" s="7" t="str">
        <f t="shared" si="79"/>
        <v>Con</v>
      </c>
      <c r="AA280" s="7" t="s">
        <v>4</v>
      </c>
      <c r="AB280" s="10" t="s">
        <v>4</v>
      </c>
      <c r="AC280" s="10" t="s">
        <v>4</v>
      </c>
    </row>
    <row r="281" spans="1:29" s="4" customFormat="1" ht="31.5" x14ac:dyDescent="0.25">
      <c r="A281" s="47" t="s">
        <v>295</v>
      </c>
      <c r="B281" s="48" t="s">
        <v>681</v>
      </c>
      <c r="C281" s="38">
        <v>2005</v>
      </c>
      <c r="D281" s="61">
        <v>68436</v>
      </c>
      <c r="E281" s="61">
        <v>48029</v>
      </c>
      <c r="F281" s="40">
        <f t="shared" si="64"/>
        <v>0.70180898942077274</v>
      </c>
      <c r="G281" s="49" t="s">
        <v>4</v>
      </c>
      <c r="H281" s="50">
        <v>22792</v>
      </c>
      <c r="I281" s="51">
        <f t="shared" si="65"/>
        <v>17676</v>
      </c>
      <c r="J281" s="44" t="s">
        <v>8</v>
      </c>
      <c r="K281" s="64">
        <v>5116</v>
      </c>
      <c r="L281" s="45">
        <f t="shared" si="66"/>
        <v>0.10651897811738741</v>
      </c>
      <c r="M281" s="45">
        <f t="shared" si="67"/>
        <v>7.4755976386697065E-2</v>
      </c>
      <c r="N281" s="44">
        <f t="shared" si="68"/>
        <v>2558</v>
      </c>
      <c r="O281" s="44" t="str">
        <f t="shared" si="69"/>
        <v/>
      </c>
      <c r="P281" s="44">
        <f t="shared" si="70"/>
        <v>3422</v>
      </c>
      <c r="Q281" s="44" t="str">
        <f t="shared" si="71"/>
        <v/>
      </c>
      <c r="R281" s="44">
        <f t="shared" si="72"/>
        <v>685</v>
      </c>
      <c r="S281" s="39" t="str">
        <f t="shared" si="73"/>
        <v/>
      </c>
      <c r="T281" s="45">
        <f t="shared" si="74"/>
        <v>7.4755976386697065E-2</v>
      </c>
      <c r="U281" s="45">
        <f t="shared" si="75"/>
        <v>0.77656496580746981</v>
      </c>
      <c r="W281" s="21" t="str">
        <f t="shared" si="76"/>
        <v>Con</v>
      </c>
      <c r="X281" s="7" t="str">
        <f t="shared" si="77"/>
        <v>Con</v>
      </c>
      <c r="Y281" s="7" t="str">
        <f t="shared" si="78"/>
        <v>Con</v>
      </c>
      <c r="Z281" s="7" t="str">
        <f t="shared" si="79"/>
        <v>LD</v>
      </c>
      <c r="AA281" s="7" t="s">
        <v>4</v>
      </c>
      <c r="AB281" s="7" t="s">
        <v>4</v>
      </c>
      <c r="AC281" s="10" t="s">
        <v>4</v>
      </c>
    </row>
    <row r="282" spans="1:29" s="4" customFormat="1" ht="15.75" x14ac:dyDescent="0.25">
      <c r="A282" s="47" t="s">
        <v>296</v>
      </c>
      <c r="B282" s="48" t="s">
        <v>664</v>
      </c>
      <c r="C282" s="38">
        <v>2005</v>
      </c>
      <c r="D282" s="61">
        <v>64375</v>
      </c>
      <c r="E282" s="61">
        <v>34183</v>
      </c>
      <c r="F282" s="40">
        <f t="shared" si="64"/>
        <v>0.53099805825242719</v>
      </c>
      <c r="G282" s="49" t="s">
        <v>7</v>
      </c>
      <c r="H282" s="50">
        <v>21460</v>
      </c>
      <c r="I282" s="51">
        <f t="shared" si="65"/>
        <v>6854</v>
      </c>
      <c r="J282" s="44" t="s">
        <v>4</v>
      </c>
      <c r="K282" s="64">
        <v>14606</v>
      </c>
      <c r="L282" s="45">
        <f t="shared" si="66"/>
        <v>0.42728841821958286</v>
      </c>
      <c r="M282" s="45">
        <f t="shared" si="67"/>
        <v>0.22688932038834952</v>
      </c>
      <c r="N282" s="44">
        <f t="shared" si="68"/>
        <v>7303</v>
      </c>
      <c r="O282" s="44">
        <f t="shared" si="69"/>
        <v>7303</v>
      </c>
      <c r="P282" s="44">
        <f t="shared" si="70"/>
        <v>3219</v>
      </c>
      <c r="Q282" s="44" t="str">
        <f t="shared" si="71"/>
        <v/>
      </c>
      <c r="R282" s="44">
        <f t="shared" si="72"/>
        <v>644</v>
      </c>
      <c r="S282" s="39" t="str">
        <f t="shared" si="73"/>
        <v/>
      </c>
      <c r="T282" s="45">
        <f t="shared" si="74"/>
        <v>0.22688932038834952</v>
      </c>
      <c r="U282" s="45">
        <f t="shared" si="75"/>
        <v>0.75788737864077671</v>
      </c>
      <c r="W282" s="21" t="str">
        <f t="shared" si="76"/>
        <v>Lab</v>
      </c>
      <c r="X282" s="7" t="str">
        <f t="shared" si="77"/>
        <v>Lab</v>
      </c>
      <c r="Y282" s="7" t="str">
        <f t="shared" si="78"/>
        <v>Lab</v>
      </c>
      <c r="Z282" s="7" t="str">
        <f t="shared" si="79"/>
        <v>Con</v>
      </c>
      <c r="AA282" s="7" t="s">
        <v>7</v>
      </c>
      <c r="AB282" s="7" t="s">
        <v>7</v>
      </c>
      <c r="AC282" s="7" t="s">
        <v>7</v>
      </c>
    </row>
    <row r="283" spans="1:29" s="4" customFormat="1" ht="15.75" x14ac:dyDescent="0.25">
      <c r="A283" s="52" t="s">
        <v>710</v>
      </c>
      <c r="B283" s="48" t="s">
        <v>666</v>
      </c>
      <c r="C283" s="38">
        <v>2005</v>
      </c>
      <c r="D283" s="61">
        <v>78615</v>
      </c>
      <c r="E283" s="61">
        <v>49327</v>
      </c>
      <c r="F283" s="40">
        <f t="shared" si="64"/>
        <v>0.62745023214399287</v>
      </c>
      <c r="G283" s="49" t="s">
        <v>4</v>
      </c>
      <c r="H283" s="50">
        <v>22407</v>
      </c>
      <c r="I283" s="51">
        <f t="shared" si="65"/>
        <v>17378</v>
      </c>
      <c r="J283" s="44" t="s">
        <v>7</v>
      </c>
      <c r="K283" s="64">
        <v>5029</v>
      </c>
      <c r="L283" s="45">
        <f t="shared" si="66"/>
        <v>0.1019522776572668</v>
      </c>
      <c r="M283" s="45">
        <f t="shared" si="67"/>
        <v>6.3969980283660882E-2</v>
      </c>
      <c r="N283" s="44">
        <f t="shared" si="68"/>
        <v>2514.5</v>
      </c>
      <c r="O283" s="44" t="str">
        <f t="shared" si="69"/>
        <v/>
      </c>
      <c r="P283" s="44">
        <f t="shared" si="70"/>
        <v>3931</v>
      </c>
      <c r="Q283" s="44" t="str">
        <f t="shared" si="71"/>
        <v/>
      </c>
      <c r="R283" s="44">
        <f t="shared" si="72"/>
        <v>787</v>
      </c>
      <c r="S283" s="39" t="str">
        <f t="shared" si="73"/>
        <v/>
      </c>
      <c r="T283" s="45">
        <f t="shared" si="74"/>
        <v>6.3969980283660882E-2</v>
      </c>
      <c r="U283" s="45">
        <f t="shared" si="75"/>
        <v>0.69142021242765372</v>
      </c>
      <c r="W283" s="21" t="str">
        <f t="shared" si="76"/>
        <v>Con</v>
      </c>
      <c r="X283" s="7" t="str">
        <f t="shared" si="77"/>
        <v>Con</v>
      </c>
      <c r="Y283" s="7" t="str">
        <f t="shared" si="78"/>
        <v>Lab</v>
      </c>
      <c r="Z283" s="7" t="str">
        <f t="shared" si="79"/>
        <v>Lab</v>
      </c>
      <c r="AA283" s="7" t="s">
        <v>4</v>
      </c>
      <c r="AB283" s="7" t="s">
        <v>4</v>
      </c>
      <c r="AC283" s="7" t="s">
        <v>4</v>
      </c>
    </row>
    <row r="284" spans="1:29" s="4" customFormat="1" ht="15.75" x14ac:dyDescent="0.25">
      <c r="A284" s="52" t="s">
        <v>298</v>
      </c>
      <c r="B284" s="48" t="s">
        <v>662</v>
      </c>
      <c r="C284" s="38">
        <v>2005</v>
      </c>
      <c r="D284" s="61">
        <v>79801</v>
      </c>
      <c r="E284" s="61">
        <v>53139</v>
      </c>
      <c r="F284" s="40">
        <f t="shared" si="64"/>
        <v>0.66589391110387086</v>
      </c>
      <c r="G284" s="49" t="s">
        <v>4</v>
      </c>
      <c r="H284" s="50">
        <v>24273</v>
      </c>
      <c r="I284" s="51">
        <f t="shared" si="65"/>
        <v>18764</v>
      </c>
      <c r="J284" s="44" t="s">
        <v>8</v>
      </c>
      <c r="K284" s="64">
        <v>5509</v>
      </c>
      <c r="L284" s="45">
        <f t="shared" si="66"/>
        <v>0.10367150303919909</v>
      </c>
      <c r="M284" s="45">
        <f t="shared" si="67"/>
        <v>6.903422262878911E-2</v>
      </c>
      <c r="N284" s="44">
        <f t="shared" si="68"/>
        <v>2754.5</v>
      </c>
      <c r="O284" s="44" t="str">
        <f t="shared" si="69"/>
        <v/>
      </c>
      <c r="P284" s="44">
        <f t="shared" si="70"/>
        <v>3991</v>
      </c>
      <c r="Q284" s="44" t="str">
        <f t="shared" si="71"/>
        <v/>
      </c>
      <c r="R284" s="44">
        <f t="shared" si="72"/>
        <v>799</v>
      </c>
      <c r="S284" s="39" t="str">
        <f t="shared" si="73"/>
        <v/>
      </c>
      <c r="T284" s="45">
        <f t="shared" si="74"/>
        <v>6.903422262878911E-2</v>
      </c>
      <c r="U284" s="45">
        <f t="shared" si="75"/>
        <v>0.73492813373265997</v>
      </c>
      <c r="W284" s="21" t="str">
        <f t="shared" si="76"/>
        <v>Con</v>
      </c>
      <c r="X284" s="7" t="str">
        <f t="shared" si="77"/>
        <v>Con</v>
      </c>
      <c r="Y284" s="7" t="str">
        <f t="shared" si="78"/>
        <v>LD</v>
      </c>
      <c r="Z284" s="7" t="str">
        <f t="shared" si="79"/>
        <v>LD</v>
      </c>
      <c r="AA284" s="7" t="s">
        <v>4</v>
      </c>
      <c r="AB284" s="7" t="s">
        <v>4</v>
      </c>
      <c r="AC284" s="7" t="s">
        <v>4</v>
      </c>
    </row>
    <row r="285" spans="1:29" s="4" customFormat="1" ht="15.75" x14ac:dyDescent="0.25">
      <c r="A285" s="47" t="s">
        <v>299</v>
      </c>
      <c r="B285" s="48" t="s">
        <v>662</v>
      </c>
      <c r="C285" s="38">
        <v>2005</v>
      </c>
      <c r="D285" s="61">
        <v>72939</v>
      </c>
      <c r="E285" s="61">
        <v>47287</v>
      </c>
      <c r="F285" s="40">
        <f t="shared" si="64"/>
        <v>0.64830886082891181</v>
      </c>
      <c r="G285" s="49" t="s">
        <v>4</v>
      </c>
      <c r="H285" s="50">
        <v>25407</v>
      </c>
      <c r="I285" s="51">
        <f t="shared" si="65"/>
        <v>12858</v>
      </c>
      <c r="J285" s="44" t="s">
        <v>8</v>
      </c>
      <c r="K285" s="64">
        <v>12549</v>
      </c>
      <c r="L285" s="45">
        <f t="shared" si="66"/>
        <v>0.26537949119208237</v>
      </c>
      <c r="M285" s="45">
        <f t="shared" si="67"/>
        <v>0.17204787562209517</v>
      </c>
      <c r="N285" s="44">
        <f t="shared" si="68"/>
        <v>6274.5</v>
      </c>
      <c r="O285" s="44" t="str">
        <f t="shared" si="69"/>
        <v/>
      </c>
      <c r="P285" s="44">
        <f t="shared" si="70"/>
        <v>3647</v>
      </c>
      <c r="Q285" s="44" t="str">
        <f t="shared" si="71"/>
        <v/>
      </c>
      <c r="R285" s="44">
        <f t="shared" si="72"/>
        <v>730</v>
      </c>
      <c r="S285" s="39" t="str">
        <f t="shared" si="73"/>
        <v/>
      </c>
      <c r="T285" s="45">
        <f t="shared" si="74"/>
        <v>0.17204787562209517</v>
      </c>
      <c r="U285" s="45">
        <f t="shared" si="75"/>
        <v>0.82035673645100693</v>
      </c>
      <c r="W285" s="21" t="str">
        <f t="shared" si="76"/>
        <v>Con</v>
      </c>
      <c r="X285" s="7" t="str">
        <f t="shared" si="77"/>
        <v>Con</v>
      </c>
      <c r="Y285" s="7" t="str">
        <f t="shared" si="78"/>
        <v>Con</v>
      </c>
      <c r="Z285" s="7" t="str">
        <f t="shared" si="79"/>
        <v>LD</v>
      </c>
      <c r="AA285" s="7" t="s">
        <v>4</v>
      </c>
      <c r="AB285" s="7" t="s">
        <v>4</v>
      </c>
      <c r="AC285" s="7" t="s">
        <v>4</v>
      </c>
    </row>
    <row r="286" spans="1:29" s="4" customFormat="1" ht="15.75" x14ac:dyDescent="0.25">
      <c r="A286" s="47" t="s">
        <v>300</v>
      </c>
      <c r="B286" s="48" t="s">
        <v>662</v>
      </c>
      <c r="C286" s="38">
        <v>2005</v>
      </c>
      <c r="D286" s="61">
        <v>79035</v>
      </c>
      <c r="E286" s="61">
        <v>51265</v>
      </c>
      <c r="F286" s="40">
        <f t="shared" si="64"/>
        <v>0.64863667995191998</v>
      </c>
      <c r="G286" s="49" t="s">
        <v>4</v>
      </c>
      <c r="H286" s="50">
        <v>26005</v>
      </c>
      <c r="I286" s="51">
        <f t="shared" si="65"/>
        <v>12741</v>
      </c>
      <c r="J286" s="44" t="s">
        <v>8</v>
      </c>
      <c r="K286" s="64">
        <v>13264</v>
      </c>
      <c r="L286" s="45">
        <f t="shared" si="66"/>
        <v>0.25873402906466403</v>
      </c>
      <c r="M286" s="45">
        <f t="shared" si="67"/>
        <v>0.16782438160308724</v>
      </c>
      <c r="N286" s="44">
        <f t="shared" si="68"/>
        <v>6632</v>
      </c>
      <c r="O286" s="44" t="str">
        <f t="shared" si="69"/>
        <v/>
      </c>
      <c r="P286" s="44">
        <f t="shared" si="70"/>
        <v>3952</v>
      </c>
      <c r="Q286" s="44" t="str">
        <f t="shared" si="71"/>
        <v/>
      </c>
      <c r="R286" s="44">
        <f t="shared" si="72"/>
        <v>791</v>
      </c>
      <c r="S286" s="39" t="str">
        <f t="shared" si="73"/>
        <v/>
      </c>
      <c r="T286" s="45">
        <f t="shared" si="74"/>
        <v>0.16782438160308724</v>
      </c>
      <c r="U286" s="45">
        <f t="shared" si="75"/>
        <v>0.81646106155500719</v>
      </c>
      <c r="W286" s="21" t="str">
        <f t="shared" si="76"/>
        <v>Con</v>
      </c>
      <c r="X286" s="7" t="str">
        <f t="shared" si="77"/>
        <v>Con</v>
      </c>
      <c r="Y286" s="7" t="str">
        <f t="shared" si="78"/>
        <v>Con</v>
      </c>
      <c r="Z286" s="7" t="str">
        <f t="shared" si="79"/>
        <v>LD</v>
      </c>
      <c r="AA286" s="7" t="s">
        <v>4</v>
      </c>
      <c r="AB286" s="7" t="s">
        <v>4</v>
      </c>
      <c r="AC286" s="7" t="s">
        <v>4</v>
      </c>
    </row>
    <row r="287" spans="1:29" s="4" customFormat="1" ht="15.75" x14ac:dyDescent="0.25">
      <c r="A287" s="47" t="s">
        <v>768</v>
      </c>
      <c r="B287" s="48" t="s">
        <v>666</v>
      </c>
      <c r="C287" s="38">
        <v>2005</v>
      </c>
      <c r="D287" s="61">
        <v>68737</v>
      </c>
      <c r="E287" s="61">
        <v>38173</v>
      </c>
      <c r="F287" s="40">
        <f t="shared" si="64"/>
        <v>0.55534864774430071</v>
      </c>
      <c r="G287" s="49" t="s">
        <v>7</v>
      </c>
      <c r="H287" s="50">
        <v>14615</v>
      </c>
      <c r="I287" s="51">
        <f t="shared" si="65"/>
        <v>10886</v>
      </c>
      <c r="J287" s="44" t="s">
        <v>4</v>
      </c>
      <c r="K287" s="64">
        <v>3729</v>
      </c>
      <c r="L287" s="45">
        <f t="shared" si="66"/>
        <v>9.7686846724124379E-2</v>
      </c>
      <c r="M287" s="45">
        <f t="shared" si="67"/>
        <v>5.4250258230647247E-2</v>
      </c>
      <c r="N287" s="44">
        <f t="shared" si="68"/>
        <v>1864.5</v>
      </c>
      <c r="O287" s="44">
        <f t="shared" si="69"/>
        <v>1864.5</v>
      </c>
      <c r="P287" s="44">
        <f t="shared" si="70"/>
        <v>3437</v>
      </c>
      <c r="Q287" s="44" t="str">
        <f t="shared" si="71"/>
        <v/>
      </c>
      <c r="R287" s="44">
        <f t="shared" si="72"/>
        <v>688</v>
      </c>
      <c r="S287" s="39" t="str">
        <f t="shared" si="73"/>
        <v/>
      </c>
      <c r="T287" s="45">
        <f t="shared" si="74"/>
        <v>5.4250258230647247E-2</v>
      </c>
      <c r="U287" s="45">
        <f t="shared" si="75"/>
        <v>0.60959890597494792</v>
      </c>
      <c r="W287" s="21" t="str">
        <f t="shared" si="76"/>
        <v>Lab</v>
      </c>
      <c r="X287" s="7" t="str">
        <f t="shared" si="77"/>
        <v>Lab</v>
      </c>
      <c r="Y287" s="7" t="str">
        <f t="shared" si="78"/>
        <v>Con</v>
      </c>
      <c r="Z287" s="7" t="str">
        <f t="shared" si="79"/>
        <v>Con</v>
      </c>
      <c r="AA287" s="7" t="s">
        <v>4</v>
      </c>
      <c r="AB287" s="10" t="s">
        <v>4</v>
      </c>
      <c r="AC287" s="10" t="s">
        <v>4</v>
      </c>
    </row>
    <row r="288" spans="1:29" s="4" customFormat="1" ht="15.75" x14ac:dyDescent="0.25">
      <c r="A288" s="52" t="s">
        <v>302</v>
      </c>
      <c r="B288" s="48" t="s">
        <v>665</v>
      </c>
      <c r="C288" s="38">
        <v>2005</v>
      </c>
      <c r="D288" s="61">
        <v>74585</v>
      </c>
      <c r="E288" s="61">
        <v>47922</v>
      </c>
      <c r="F288" s="40">
        <f t="shared" si="64"/>
        <v>0.64251525105584228</v>
      </c>
      <c r="G288" s="49" t="s">
        <v>4</v>
      </c>
      <c r="H288" s="50">
        <v>20536</v>
      </c>
      <c r="I288" s="51">
        <f t="shared" si="65"/>
        <v>16644</v>
      </c>
      <c r="J288" s="44" t="s">
        <v>8</v>
      </c>
      <c r="K288" s="64">
        <v>3892</v>
      </c>
      <c r="L288" s="45">
        <f t="shared" si="66"/>
        <v>8.1215308209173234E-2</v>
      </c>
      <c r="M288" s="45">
        <f t="shared" si="67"/>
        <v>5.2182074143594555E-2</v>
      </c>
      <c r="N288" s="44">
        <f t="shared" si="68"/>
        <v>1946</v>
      </c>
      <c r="O288" s="44" t="str">
        <f t="shared" si="69"/>
        <v/>
      </c>
      <c r="P288" s="44">
        <f t="shared" si="70"/>
        <v>3730</v>
      </c>
      <c r="Q288" s="44" t="str">
        <f t="shared" si="71"/>
        <v/>
      </c>
      <c r="R288" s="44">
        <f t="shared" si="72"/>
        <v>746</v>
      </c>
      <c r="S288" s="39" t="str">
        <f t="shared" si="73"/>
        <v/>
      </c>
      <c r="T288" s="45">
        <f t="shared" si="74"/>
        <v>5.2182074143594555E-2</v>
      </c>
      <c r="U288" s="45">
        <f t="shared" si="75"/>
        <v>0.69469732519943683</v>
      </c>
      <c r="W288" s="21" t="str">
        <f t="shared" si="76"/>
        <v>Con</v>
      </c>
      <c r="X288" s="7" t="str">
        <f t="shared" si="77"/>
        <v>Con</v>
      </c>
      <c r="Y288" s="7" t="str">
        <f t="shared" si="78"/>
        <v>LD</v>
      </c>
      <c r="Z288" s="7" t="str">
        <f t="shared" si="79"/>
        <v>LD</v>
      </c>
      <c r="AA288" s="7" t="s">
        <v>8</v>
      </c>
      <c r="AB288" s="7" t="s">
        <v>4</v>
      </c>
      <c r="AC288" s="10" t="s">
        <v>4</v>
      </c>
    </row>
    <row r="289" spans="1:29" s="4" customFormat="1" ht="15.75" x14ac:dyDescent="0.25">
      <c r="A289" s="52" t="s">
        <v>303</v>
      </c>
      <c r="B289" s="48" t="s">
        <v>668</v>
      </c>
      <c r="C289" s="38">
        <v>2005</v>
      </c>
      <c r="D289" s="61">
        <v>63180</v>
      </c>
      <c r="E289" s="61">
        <v>39733</v>
      </c>
      <c r="F289" s="40">
        <f t="shared" si="64"/>
        <v>0.62888572333016779</v>
      </c>
      <c r="G289" s="49" t="s">
        <v>7</v>
      </c>
      <c r="H289" s="50">
        <v>16453</v>
      </c>
      <c r="I289" s="51">
        <f t="shared" si="65"/>
        <v>16356</v>
      </c>
      <c r="J289" s="44" t="s">
        <v>4</v>
      </c>
      <c r="K289" s="64">
        <v>97</v>
      </c>
      <c r="L289" s="45">
        <f t="shared" si="66"/>
        <v>2.4412956484534268E-3</v>
      </c>
      <c r="M289" s="45">
        <f t="shared" si="67"/>
        <v>1.5352959797404241E-3</v>
      </c>
      <c r="N289" s="44">
        <f t="shared" si="68"/>
        <v>48.5</v>
      </c>
      <c r="O289" s="44">
        <f t="shared" si="69"/>
        <v>48.5</v>
      </c>
      <c r="P289" s="44">
        <f t="shared" si="70"/>
        <v>3159</v>
      </c>
      <c r="Q289" s="44" t="str">
        <f t="shared" si="71"/>
        <v>YES</v>
      </c>
      <c r="R289" s="44">
        <f t="shared" si="72"/>
        <v>632</v>
      </c>
      <c r="S289" s="39" t="str">
        <f t="shared" si="73"/>
        <v>YES</v>
      </c>
      <c r="T289" s="45">
        <f t="shared" si="74"/>
        <v>1.5352959797404241E-3</v>
      </c>
      <c r="U289" s="45">
        <f t="shared" si="75"/>
        <v>0.63042101930990824</v>
      </c>
      <c r="W289" s="21" t="str">
        <f t="shared" si="76"/>
        <v>Con</v>
      </c>
      <c r="X289" s="7" t="str">
        <f t="shared" si="77"/>
        <v>Con</v>
      </c>
      <c r="Y289" s="7" t="str">
        <f t="shared" si="78"/>
        <v>Con</v>
      </c>
      <c r="Z289" s="7" t="str">
        <f t="shared" si="79"/>
        <v>Con</v>
      </c>
      <c r="AA289" s="7" t="s">
        <v>4</v>
      </c>
      <c r="AB289" s="10" t="s">
        <v>4</v>
      </c>
      <c r="AC289" s="10" t="s">
        <v>4</v>
      </c>
    </row>
    <row r="290" spans="1:29" s="4" customFormat="1" ht="31.5" x14ac:dyDescent="0.25">
      <c r="A290" s="52" t="s">
        <v>304</v>
      </c>
      <c r="B290" s="48" t="s">
        <v>681</v>
      </c>
      <c r="C290" s="38">
        <v>2005</v>
      </c>
      <c r="D290" s="61">
        <v>65044</v>
      </c>
      <c r="E290" s="61">
        <v>42858</v>
      </c>
      <c r="F290" s="40">
        <f t="shared" si="64"/>
        <v>0.65890781624746331</v>
      </c>
      <c r="G290" s="49" t="s">
        <v>8</v>
      </c>
      <c r="H290" s="50">
        <v>24113</v>
      </c>
      <c r="I290" s="51">
        <f t="shared" si="65"/>
        <v>13684</v>
      </c>
      <c r="J290" s="44" t="s">
        <v>4</v>
      </c>
      <c r="K290" s="64">
        <v>10429</v>
      </c>
      <c r="L290" s="45">
        <f t="shared" si="66"/>
        <v>0.24333846656400204</v>
      </c>
      <c r="M290" s="45">
        <f t="shared" si="67"/>
        <v>0.16033761761269294</v>
      </c>
      <c r="N290" s="44">
        <f t="shared" si="68"/>
        <v>5214.5</v>
      </c>
      <c r="O290" s="44" t="str">
        <f t="shared" si="69"/>
        <v/>
      </c>
      <c r="P290" s="44">
        <f t="shared" si="70"/>
        <v>3253</v>
      </c>
      <c r="Q290" s="44" t="str">
        <f t="shared" si="71"/>
        <v/>
      </c>
      <c r="R290" s="44">
        <f t="shared" si="72"/>
        <v>651</v>
      </c>
      <c r="S290" s="39" t="str">
        <f t="shared" si="73"/>
        <v/>
      </c>
      <c r="T290" s="45">
        <f t="shared" si="74"/>
        <v>0.16033761761269294</v>
      </c>
      <c r="U290" s="45">
        <f t="shared" si="75"/>
        <v>0.81924543386015625</v>
      </c>
      <c r="W290" s="21" t="str">
        <f t="shared" si="76"/>
        <v>LD</v>
      </c>
      <c r="X290" s="7" t="str">
        <f t="shared" si="77"/>
        <v>LD</v>
      </c>
      <c r="Y290" s="7" t="str">
        <f t="shared" si="78"/>
        <v>LD</v>
      </c>
      <c r="Z290" s="7" t="str">
        <f t="shared" si="79"/>
        <v>Con</v>
      </c>
      <c r="AA290" s="7" t="s">
        <v>8</v>
      </c>
      <c r="AB290" s="6" t="s">
        <v>8</v>
      </c>
      <c r="AC290" s="6" t="s">
        <v>8</v>
      </c>
    </row>
    <row r="291" spans="1:29" s="4" customFormat="1" ht="15.75" x14ac:dyDescent="0.25">
      <c r="A291" s="47" t="s">
        <v>305</v>
      </c>
      <c r="B291" s="48" t="s">
        <v>666</v>
      </c>
      <c r="C291" s="38">
        <v>2005</v>
      </c>
      <c r="D291" s="61">
        <v>83904</v>
      </c>
      <c r="E291" s="61">
        <v>50823</v>
      </c>
      <c r="F291" s="40">
        <f t="shared" si="64"/>
        <v>0.60572797482837526</v>
      </c>
      <c r="G291" s="49" t="s">
        <v>7</v>
      </c>
      <c r="H291" s="50">
        <v>23445</v>
      </c>
      <c r="I291" s="51">
        <f t="shared" si="65"/>
        <v>18715</v>
      </c>
      <c r="J291" s="44" t="s">
        <v>4</v>
      </c>
      <c r="K291" s="64">
        <v>4730</v>
      </c>
      <c r="L291" s="45">
        <f t="shared" si="66"/>
        <v>9.3068099088995146E-2</v>
      </c>
      <c r="M291" s="45">
        <f t="shared" si="67"/>
        <v>5.6373951182303587E-2</v>
      </c>
      <c r="N291" s="44">
        <f t="shared" si="68"/>
        <v>2365</v>
      </c>
      <c r="O291" s="44">
        <f t="shared" si="69"/>
        <v>2365</v>
      </c>
      <c r="P291" s="44">
        <f t="shared" si="70"/>
        <v>4196</v>
      </c>
      <c r="Q291" s="44" t="str">
        <f t="shared" si="71"/>
        <v/>
      </c>
      <c r="R291" s="44">
        <f t="shared" si="72"/>
        <v>840</v>
      </c>
      <c r="S291" s="39" t="str">
        <f t="shared" si="73"/>
        <v/>
      </c>
      <c r="T291" s="45">
        <f t="shared" si="74"/>
        <v>5.6373951182303587E-2</v>
      </c>
      <c r="U291" s="45">
        <f t="shared" si="75"/>
        <v>0.66210192601067885</v>
      </c>
      <c r="W291" s="21" t="str">
        <f t="shared" si="76"/>
        <v>Lab</v>
      </c>
      <c r="X291" s="7" t="str">
        <f t="shared" si="77"/>
        <v>Lab</v>
      </c>
      <c r="Y291" s="7" t="str">
        <f t="shared" si="78"/>
        <v>Con</v>
      </c>
      <c r="Z291" s="7" t="str">
        <f t="shared" si="79"/>
        <v>Con</v>
      </c>
      <c r="AA291" s="7" t="s">
        <v>7</v>
      </c>
      <c r="AB291" s="10" t="s">
        <v>4</v>
      </c>
      <c r="AC291" s="7" t="s">
        <v>7</v>
      </c>
    </row>
    <row r="292" spans="1:29" s="4" customFormat="1" ht="15.75" x14ac:dyDescent="0.25">
      <c r="A292" s="47" t="s">
        <v>306</v>
      </c>
      <c r="B292" s="48" t="s">
        <v>666</v>
      </c>
      <c r="C292" s="38">
        <v>2005</v>
      </c>
      <c r="D292" s="61">
        <v>74133</v>
      </c>
      <c r="E292" s="61">
        <v>47759</v>
      </c>
      <c r="F292" s="40">
        <f t="shared" si="64"/>
        <v>0.64423401184357842</v>
      </c>
      <c r="G292" s="49" t="s">
        <v>7</v>
      </c>
      <c r="H292" s="50">
        <v>20298</v>
      </c>
      <c r="I292" s="51">
        <f t="shared" si="65"/>
        <v>18270</v>
      </c>
      <c r="J292" s="44" t="s">
        <v>4</v>
      </c>
      <c r="K292" s="64">
        <v>2028</v>
      </c>
      <c r="L292" s="45">
        <f t="shared" si="66"/>
        <v>4.2463200653280013E-2</v>
      </c>
      <c r="M292" s="45">
        <f t="shared" si="67"/>
        <v>2.7356238112581442E-2</v>
      </c>
      <c r="N292" s="44">
        <f t="shared" si="68"/>
        <v>1014</v>
      </c>
      <c r="O292" s="44">
        <f t="shared" si="69"/>
        <v>1014</v>
      </c>
      <c r="P292" s="44">
        <f t="shared" si="70"/>
        <v>3707</v>
      </c>
      <c r="Q292" s="44" t="str">
        <f t="shared" si="71"/>
        <v>YES</v>
      </c>
      <c r="R292" s="44">
        <f t="shared" si="72"/>
        <v>742</v>
      </c>
      <c r="S292" s="39" t="str">
        <f t="shared" si="73"/>
        <v/>
      </c>
      <c r="T292" s="45">
        <f t="shared" si="74"/>
        <v>2.7356238112581442E-2</v>
      </c>
      <c r="U292" s="45">
        <f t="shared" si="75"/>
        <v>0.6715902499561599</v>
      </c>
      <c r="W292" s="21" t="str">
        <f t="shared" si="76"/>
        <v>Con</v>
      </c>
      <c r="X292" s="7" t="str">
        <f t="shared" si="77"/>
        <v>Lab</v>
      </c>
      <c r="Y292" s="7" t="str">
        <f t="shared" si="78"/>
        <v>Con</v>
      </c>
      <c r="Z292" s="7" t="str">
        <f t="shared" si="79"/>
        <v>Con</v>
      </c>
      <c r="AA292" s="7" t="s">
        <v>4</v>
      </c>
      <c r="AB292" s="10" t="s">
        <v>4</v>
      </c>
      <c r="AC292" s="10" t="s">
        <v>4</v>
      </c>
    </row>
    <row r="293" spans="1:29" s="4" customFormat="1" ht="15.75" x14ac:dyDescent="0.25">
      <c r="A293" s="52" t="s">
        <v>307</v>
      </c>
      <c r="B293" s="48" t="s">
        <v>670</v>
      </c>
      <c r="C293" s="38">
        <v>2005</v>
      </c>
      <c r="D293" s="61">
        <v>68813</v>
      </c>
      <c r="E293" s="61">
        <v>35436</v>
      </c>
      <c r="F293" s="40">
        <f t="shared" si="64"/>
        <v>0.51496083588856756</v>
      </c>
      <c r="G293" s="49" t="s">
        <v>7</v>
      </c>
      <c r="H293" s="50">
        <v>18251</v>
      </c>
      <c r="I293" s="51">
        <f t="shared" si="65"/>
        <v>10773</v>
      </c>
      <c r="J293" s="44" t="s">
        <v>8</v>
      </c>
      <c r="K293" s="64">
        <v>7478</v>
      </c>
      <c r="L293" s="45">
        <f t="shared" si="66"/>
        <v>0.21102833276893554</v>
      </c>
      <c r="M293" s="45">
        <f t="shared" si="67"/>
        <v>0.10867132663886184</v>
      </c>
      <c r="N293" s="44">
        <f t="shared" si="68"/>
        <v>3739</v>
      </c>
      <c r="O293" s="44">
        <f t="shared" si="69"/>
        <v>3739</v>
      </c>
      <c r="P293" s="44">
        <f t="shared" si="70"/>
        <v>3441</v>
      </c>
      <c r="Q293" s="44" t="str">
        <f t="shared" si="71"/>
        <v/>
      </c>
      <c r="R293" s="44">
        <f t="shared" si="72"/>
        <v>689</v>
      </c>
      <c r="S293" s="39" t="str">
        <f t="shared" si="73"/>
        <v/>
      </c>
      <c r="T293" s="45">
        <f t="shared" si="74"/>
        <v>0.10867132663886184</v>
      </c>
      <c r="U293" s="45">
        <f t="shared" si="75"/>
        <v>0.62363216252742937</v>
      </c>
      <c r="W293" s="21" t="str">
        <f t="shared" si="76"/>
        <v>Lab</v>
      </c>
      <c r="X293" s="7" t="str">
        <f t="shared" si="77"/>
        <v>Lab</v>
      </c>
      <c r="Y293" s="7" t="str">
        <f t="shared" si="78"/>
        <v>LD</v>
      </c>
      <c r="Z293" s="7" t="str">
        <f t="shared" si="79"/>
        <v>LD</v>
      </c>
      <c r="AA293" s="7" t="s">
        <v>7</v>
      </c>
      <c r="AB293" s="7" t="s">
        <v>7</v>
      </c>
      <c r="AC293" s="7" t="s">
        <v>7</v>
      </c>
    </row>
    <row r="294" spans="1:29" s="4" customFormat="1" ht="15.75" x14ac:dyDescent="0.25">
      <c r="A294" s="47" t="s">
        <v>709</v>
      </c>
      <c r="B294" s="48" t="s">
        <v>668</v>
      </c>
      <c r="C294" s="38">
        <v>2005</v>
      </c>
      <c r="D294" s="61">
        <v>80319</v>
      </c>
      <c r="E294" s="61">
        <v>50408</v>
      </c>
      <c r="F294" s="40">
        <f t="shared" si="64"/>
        <v>0.6275974551475989</v>
      </c>
      <c r="G294" s="49" t="s">
        <v>4</v>
      </c>
      <c r="H294" s="50">
        <v>21235</v>
      </c>
      <c r="I294" s="51">
        <f t="shared" si="65"/>
        <v>20315</v>
      </c>
      <c r="J294" s="44" t="s">
        <v>7</v>
      </c>
      <c r="K294" s="64">
        <v>920</v>
      </c>
      <c r="L294" s="45">
        <f t="shared" si="66"/>
        <v>1.8251071258530392E-2</v>
      </c>
      <c r="M294" s="45">
        <f t="shared" si="67"/>
        <v>1.145432587557116E-2</v>
      </c>
      <c r="N294" s="44">
        <f t="shared" si="68"/>
        <v>460</v>
      </c>
      <c r="O294" s="44" t="str">
        <f t="shared" si="69"/>
        <v/>
      </c>
      <c r="P294" s="44">
        <f t="shared" si="70"/>
        <v>4016</v>
      </c>
      <c r="Q294" s="44" t="str">
        <f t="shared" si="71"/>
        <v>YES</v>
      </c>
      <c r="R294" s="44">
        <f t="shared" si="72"/>
        <v>804</v>
      </c>
      <c r="S294" s="39" t="str">
        <f t="shared" si="73"/>
        <v/>
      </c>
      <c r="T294" s="45">
        <f t="shared" si="74"/>
        <v>1.145432587557116E-2</v>
      </c>
      <c r="U294" s="45">
        <f t="shared" si="75"/>
        <v>0.63905178102317006</v>
      </c>
      <c r="W294" s="21" t="str">
        <f t="shared" si="76"/>
        <v>Lab</v>
      </c>
      <c r="X294" s="7" t="str">
        <f t="shared" si="77"/>
        <v>Con</v>
      </c>
      <c r="Y294" s="7" t="str">
        <f t="shared" si="78"/>
        <v>Lab</v>
      </c>
      <c r="Z294" s="7" t="str">
        <f t="shared" si="79"/>
        <v>Lab</v>
      </c>
      <c r="AA294" s="7" t="s">
        <v>7</v>
      </c>
      <c r="AB294" s="7" t="s">
        <v>4</v>
      </c>
      <c r="AC294" s="10" t="s">
        <v>4</v>
      </c>
    </row>
    <row r="295" spans="1:29" s="4" customFormat="1" ht="15.75" x14ac:dyDescent="0.25">
      <c r="A295" s="47" t="s">
        <v>309</v>
      </c>
      <c r="B295" s="48" t="s">
        <v>662</v>
      </c>
      <c r="C295" s="38">
        <v>2005</v>
      </c>
      <c r="D295" s="61">
        <v>72371</v>
      </c>
      <c r="E295" s="61">
        <v>43004</v>
      </c>
      <c r="F295" s="40">
        <f t="shared" si="64"/>
        <v>0.59421591521465777</v>
      </c>
      <c r="G295" s="49" t="s">
        <v>7</v>
      </c>
      <c r="H295" s="50">
        <v>18107</v>
      </c>
      <c r="I295" s="51">
        <f t="shared" si="65"/>
        <v>16081</v>
      </c>
      <c r="J295" s="44" t="s">
        <v>4</v>
      </c>
      <c r="K295" s="64">
        <v>2026</v>
      </c>
      <c r="L295" s="45">
        <f t="shared" si="66"/>
        <v>4.7111896567761137E-2</v>
      </c>
      <c r="M295" s="45">
        <f t="shared" si="67"/>
        <v>2.799463873651048E-2</v>
      </c>
      <c r="N295" s="44">
        <f t="shared" si="68"/>
        <v>1013</v>
      </c>
      <c r="O295" s="44">
        <f t="shared" si="69"/>
        <v>1013</v>
      </c>
      <c r="P295" s="44">
        <f t="shared" si="70"/>
        <v>3619</v>
      </c>
      <c r="Q295" s="44" t="str">
        <f t="shared" si="71"/>
        <v>YES</v>
      </c>
      <c r="R295" s="44">
        <f t="shared" si="72"/>
        <v>724</v>
      </c>
      <c r="S295" s="39" t="str">
        <f t="shared" si="73"/>
        <v/>
      </c>
      <c r="T295" s="45">
        <f t="shared" si="74"/>
        <v>2.799463873651048E-2</v>
      </c>
      <c r="U295" s="45">
        <f t="shared" si="75"/>
        <v>0.6222105539511682</v>
      </c>
      <c r="W295" s="21" t="str">
        <f t="shared" si="76"/>
        <v>Con</v>
      </c>
      <c r="X295" s="7" t="str">
        <f t="shared" si="77"/>
        <v>Lab</v>
      </c>
      <c r="Y295" s="7" t="str">
        <f t="shared" si="78"/>
        <v>Con</v>
      </c>
      <c r="Z295" s="7" t="str">
        <f t="shared" si="79"/>
        <v>Con</v>
      </c>
      <c r="AA295" s="7" t="s">
        <v>4</v>
      </c>
      <c r="AB295" s="10" t="s">
        <v>4</v>
      </c>
      <c r="AC295" s="10" t="s">
        <v>4</v>
      </c>
    </row>
    <row r="296" spans="1:29" s="4" customFormat="1" ht="15.75" x14ac:dyDescent="0.25">
      <c r="A296" s="47" t="s">
        <v>310</v>
      </c>
      <c r="B296" s="48" t="s">
        <v>662</v>
      </c>
      <c r="C296" s="38">
        <v>2005</v>
      </c>
      <c r="D296" s="61">
        <v>67635</v>
      </c>
      <c r="E296" s="61">
        <v>41351</v>
      </c>
      <c r="F296" s="40">
        <f t="shared" si="64"/>
        <v>0.61138463813114508</v>
      </c>
      <c r="G296" s="49" t="s">
        <v>4</v>
      </c>
      <c r="H296" s="50">
        <v>18370</v>
      </c>
      <c r="I296" s="51">
        <f t="shared" si="65"/>
        <v>11862</v>
      </c>
      <c r="J296" s="44" t="s">
        <v>7</v>
      </c>
      <c r="K296" s="64">
        <v>6508</v>
      </c>
      <c r="L296" s="45">
        <f t="shared" si="66"/>
        <v>0.15738434378854199</v>
      </c>
      <c r="M296" s="45">
        <f t="shared" si="67"/>
        <v>9.6222370074665484E-2</v>
      </c>
      <c r="N296" s="44">
        <f t="shared" si="68"/>
        <v>3254</v>
      </c>
      <c r="O296" s="44" t="str">
        <f t="shared" si="69"/>
        <v/>
      </c>
      <c r="P296" s="44">
        <f t="shared" si="70"/>
        <v>3382</v>
      </c>
      <c r="Q296" s="44" t="str">
        <f t="shared" si="71"/>
        <v/>
      </c>
      <c r="R296" s="44">
        <f t="shared" si="72"/>
        <v>677</v>
      </c>
      <c r="S296" s="39" t="str">
        <f t="shared" si="73"/>
        <v/>
      </c>
      <c r="T296" s="45">
        <f t="shared" si="74"/>
        <v>9.6222370074665484E-2</v>
      </c>
      <c r="U296" s="45">
        <f t="shared" si="75"/>
        <v>0.70760700820581057</v>
      </c>
      <c r="W296" s="21" t="str">
        <f t="shared" si="76"/>
        <v>Con</v>
      </c>
      <c r="X296" s="7" t="str">
        <f t="shared" si="77"/>
        <v>Con</v>
      </c>
      <c r="Y296" s="7" t="str">
        <f t="shared" si="78"/>
        <v>Lab</v>
      </c>
      <c r="Z296" s="7" t="str">
        <f t="shared" si="79"/>
        <v>Lab</v>
      </c>
      <c r="AA296" s="7" t="s">
        <v>4</v>
      </c>
      <c r="AB296" s="7" t="s">
        <v>4</v>
      </c>
      <c r="AC296" s="10" t="s">
        <v>4</v>
      </c>
    </row>
    <row r="297" spans="1:29" s="4" customFormat="1" ht="15.75" x14ac:dyDescent="0.25">
      <c r="A297" s="47" t="s">
        <v>311</v>
      </c>
      <c r="B297" s="48" t="s">
        <v>666</v>
      </c>
      <c r="C297" s="38">
        <v>2005</v>
      </c>
      <c r="D297" s="61">
        <v>57449</v>
      </c>
      <c r="E297" s="61">
        <v>32389</v>
      </c>
      <c r="F297" s="40">
        <f t="shared" si="64"/>
        <v>0.56378701108809548</v>
      </c>
      <c r="G297" s="49" t="s">
        <v>7</v>
      </c>
      <c r="H297" s="50">
        <v>19009</v>
      </c>
      <c r="I297" s="51">
        <f t="shared" si="65"/>
        <v>8162</v>
      </c>
      <c r="J297" s="44" t="s">
        <v>4</v>
      </c>
      <c r="K297" s="64">
        <v>10847</v>
      </c>
      <c r="L297" s="45">
        <f t="shared" si="66"/>
        <v>0.33489765043687669</v>
      </c>
      <c r="M297" s="45">
        <f t="shared" si="67"/>
        <v>0.18881094536023255</v>
      </c>
      <c r="N297" s="44">
        <f t="shared" si="68"/>
        <v>5423.5</v>
      </c>
      <c r="O297" s="44">
        <f t="shared" si="69"/>
        <v>5423.5</v>
      </c>
      <c r="P297" s="44">
        <f t="shared" si="70"/>
        <v>2873</v>
      </c>
      <c r="Q297" s="44" t="str">
        <f t="shared" si="71"/>
        <v/>
      </c>
      <c r="R297" s="44">
        <f t="shared" si="72"/>
        <v>575</v>
      </c>
      <c r="S297" s="39" t="str">
        <f t="shared" si="73"/>
        <v/>
      </c>
      <c r="T297" s="45">
        <f t="shared" si="74"/>
        <v>0.18881094536023255</v>
      </c>
      <c r="U297" s="45">
        <f t="shared" si="75"/>
        <v>0.75259795644832805</v>
      </c>
      <c r="W297" s="21" t="str">
        <f t="shared" si="76"/>
        <v>Lab</v>
      </c>
      <c r="X297" s="7" t="str">
        <f t="shared" si="77"/>
        <v>Lab</v>
      </c>
      <c r="Y297" s="7" t="str">
        <f t="shared" si="78"/>
        <v>Lab</v>
      </c>
      <c r="Z297" s="7" t="str">
        <f t="shared" si="79"/>
        <v>Con</v>
      </c>
      <c r="AA297" s="7" t="s">
        <v>7</v>
      </c>
      <c r="AB297" s="7" t="s">
        <v>7</v>
      </c>
      <c r="AC297" s="7" t="s">
        <v>7</v>
      </c>
    </row>
    <row r="298" spans="1:29" s="4" customFormat="1" ht="15.75" x14ac:dyDescent="0.25">
      <c r="A298" s="47" t="s">
        <v>312</v>
      </c>
      <c r="B298" s="48" t="s">
        <v>664</v>
      </c>
      <c r="C298" s="38">
        <v>2005</v>
      </c>
      <c r="D298" s="61">
        <v>64353</v>
      </c>
      <c r="E298" s="61">
        <v>39117</v>
      </c>
      <c r="F298" s="40">
        <f t="shared" si="64"/>
        <v>0.60785044986247727</v>
      </c>
      <c r="G298" s="49" t="s">
        <v>8</v>
      </c>
      <c r="H298" s="50">
        <v>19355</v>
      </c>
      <c r="I298" s="51">
        <f t="shared" si="65"/>
        <v>11607</v>
      </c>
      <c r="J298" s="44" t="s">
        <v>4</v>
      </c>
      <c r="K298" s="64">
        <v>7748</v>
      </c>
      <c r="L298" s="45">
        <f t="shared" si="66"/>
        <v>0.19807244931871054</v>
      </c>
      <c r="M298" s="45">
        <f t="shared" si="67"/>
        <v>0.12039842742374093</v>
      </c>
      <c r="N298" s="44">
        <f t="shared" si="68"/>
        <v>3874</v>
      </c>
      <c r="O298" s="44" t="str">
        <f t="shared" si="69"/>
        <v/>
      </c>
      <c r="P298" s="44">
        <f t="shared" si="70"/>
        <v>3218</v>
      </c>
      <c r="Q298" s="44" t="str">
        <f t="shared" si="71"/>
        <v/>
      </c>
      <c r="R298" s="44">
        <f t="shared" si="72"/>
        <v>644</v>
      </c>
      <c r="S298" s="39" t="str">
        <f t="shared" si="73"/>
        <v/>
      </c>
      <c r="T298" s="45">
        <f t="shared" si="74"/>
        <v>0.12039842742374093</v>
      </c>
      <c r="U298" s="45">
        <f t="shared" si="75"/>
        <v>0.72824887728621823</v>
      </c>
      <c r="W298" s="21" t="str">
        <f t="shared" si="76"/>
        <v>LD</v>
      </c>
      <c r="X298" s="7" t="str">
        <f t="shared" si="77"/>
        <v>LD</v>
      </c>
      <c r="Y298" s="7" t="str">
        <f t="shared" si="78"/>
        <v>Con</v>
      </c>
      <c r="Z298" s="7" t="str">
        <f t="shared" si="79"/>
        <v>Con</v>
      </c>
      <c r="AA298" s="7" t="s">
        <v>8</v>
      </c>
      <c r="AB298" s="6" t="s">
        <v>8</v>
      </c>
      <c r="AC298" s="6" t="s">
        <v>8</v>
      </c>
    </row>
    <row r="299" spans="1:29" s="4" customFormat="1" ht="15.75" x14ac:dyDescent="0.25">
      <c r="A299" s="52" t="s">
        <v>313</v>
      </c>
      <c r="B299" s="48" t="s">
        <v>668</v>
      </c>
      <c r="C299" s="38">
        <v>2005</v>
      </c>
      <c r="D299" s="61">
        <v>72635</v>
      </c>
      <c r="E299" s="61">
        <v>47108</v>
      </c>
      <c r="F299" s="40">
        <f t="shared" si="64"/>
        <v>0.64855785778206099</v>
      </c>
      <c r="G299" s="49" t="s">
        <v>4</v>
      </c>
      <c r="H299" s="50">
        <v>19000</v>
      </c>
      <c r="I299" s="51">
        <f t="shared" si="65"/>
        <v>18501</v>
      </c>
      <c r="J299" s="44" t="s">
        <v>7</v>
      </c>
      <c r="K299" s="64">
        <v>499</v>
      </c>
      <c r="L299" s="45">
        <f t="shared" si="66"/>
        <v>1.0592680648722085E-2</v>
      </c>
      <c r="M299" s="45">
        <f t="shared" si="67"/>
        <v>6.8699662697046882E-3</v>
      </c>
      <c r="N299" s="44">
        <f t="shared" si="68"/>
        <v>249.5</v>
      </c>
      <c r="O299" s="44" t="str">
        <f t="shared" si="69"/>
        <v/>
      </c>
      <c r="P299" s="44">
        <f t="shared" si="70"/>
        <v>3632</v>
      </c>
      <c r="Q299" s="44" t="str">
        <f t="shared" si="71"/>
        <v>YES</v>
      </c>
      <c r="R299" s="44">
        <f t="shared" si="72"/>
        <v>727</v>
      </c>
      <c r="S299" s="39" t="str">
        <f t="shared" si="73"/>
        <v>YES</v>
      </c>
      <c r="T299" s="45">
        <f t="shared" si="74"/>
        <v>6.8699662697046882E-3</v>
      </c>
      <c r="U299" s="45">
        <f t="shared" si="75"/>
        <v>0.6554278240517657</v>
      </c>
      <c r="W299" s="21" t="str">
        <f t="shared" si="76"/>
        <v>Lab</v>
      </c>
      <c r="X299" s="7" t="str">
        <f t="shared" si="77"/>
        <v>Lab</v>
      </c>
      <c r="Y299" s="7" t="str">
        <f t="shared" si="78"/>
        <v>Lab</v>
      </c>
      <c r="Z299" s="7" t="str">
        <f t="shared" si="79"/>
        <v>Lab</v>
      </c>
      <c r="AA299" s="7" t="s">
        <v>7</v>
      </c>
      <c r="AB299" s="7" t="s">
        <v>4</v>
      </c>
      <c r="AC299" s="10" t="s">
        <v>4</v>
      </c>
    </row>
    <row r="300" spans="1:29" s="4" customFormat="1" ht="31.5" x14ac:dyDescent="0.25">
      <c r="A300" s="47" t="s">
        <v>314</v>
      </c>
      <c r="B300" s="48" t="s">
        <v>681</v>
      </c>
      <c r="C300" s="38">
        <v>2005</v>
      </c>
      <c r="D300" s="61">
        <v>67339</v>
      </c>
      <c r="E300" s="61">
        <v>36792</v>
      </c>
      <c r="F300" s="40">
        <f t="shared" si="64"/>
        <v>0.54636985996228038</v>
      </c>
      <c r="G300" s="49" t="s">
        <v>7</v>
      </c>
      <c r="H300" s="50">
        <v>21630</v>
      </c>
      <c r="I300" s="51">
        <f t="shared" si="65"/>
        <v>8149</v>
      </c>
      <c r="J300" s="44" t="s">
        <v>4</v>
      </c>
      <c r="K300" s="64">
        <v>13481</v>
      </c>
      <c r="L300" s="45">
        <f t="shared" si="66"/>
        <v>0.36641117634268316</v>
      </c>
      <c r="M300" s="45">
        <f t="shared" si="67"/>
        <v>0.20019602310696624</v>
      </c>
      <c r="N300" s="44">
        <f t="shared" si="68"/>
        <v>6740.5</v>
      </c>
      <c r="O300" s="44">
        <f t="shared" si="69"/>
        <v>6740.5</v>
      </c>
      <c r="P300" s="44">
        <f t="shared" si="70"/>
        <v>3367</v>
      </c>
      <c r="Q300" s="44" t="str">
        <f t="shared" si="71"/>
        <v/>
      </c>
      <c r="R300" s="44">
        <f t="shared" si="72"/>
        <v>674</v>
      </c>
      <c r="S300" s="39" t="str">
        <f t="shared" si="73"/>
        <v/>
      </c>
      <c r="T300" s="45">
        <f t="shared" si="74"/>
        <v>0.20019602310696624</v>
      </c>
      <c r="U300" s="45">
        <f t="shared" si="75"/>
        <v>0.74656588306924665</v>
      </c>
      <c r="W300" s="21" t="str">
        <f t="shared" si="76"/>
        <v>Lab</v>
      </c>
      <c r="X300" s="7" t="str">
        <f t="shared" si="77"/>
        <v>Lab</v>
      </c>
      <c r="Y300" s="7" t="str">
        <f t="shared" si="78"/>
        <v>Lab</v>
      </c>
      <c r="Z300" s="7" t="str">
        <f t="shared" si="79"/>
        <v>Con</v>
      </c>
      <c r="AA300" s="7" t="s">
        <v>7</v>
      </c>
      <c r="AB300" s="7" t="s">
        <v>7</v>
      </c>
      <c r="AC300" s="7" t="s">
        <v>7</v>
      </c>
    </row>
    <row r="301" spans="1:29" s="4" customFormat="1" ht="15.75" x14ac:dyDescent="0.25">
      <c r="A301" s="52" t="s">
        <v>315</v>
      </c>
      <c r="B301" s="48" t="s">
        <v>666</v>
      </c>
      <c r="C301" s="38">
        <v>2005</v>
      </c>
      <c r="D301" s="61">
        <v>71924</v>
      </c>
      <c r="E301" s="61">
        <v>41839</v>
      </c>
      <c r="F301" s="40">
        <f t="shared" si="64"/>
        <v>0.5817112507646961</v>
      </c>
      <c r="G301" s="49" t="s">
        <v>7</v>
      </c>
      <c r="H301" s="50">
        <v>18596</v>
      </c>
      <c r="I301" s="51">
        <f t="shared" si="65"/>
        <v>15897</v>
      </c>
      <c r="J301" s="44" t="s">
        <v>4</v>
      </c>
      <c r="K301" s="64">
        <v>2699</v>
      </c>
      <c r="L301" s="45">
        <f t="shared" si="66"/>
        <v>6.4509189990200527E-2</v>
      </c>
      <c r="M301" s="45">
        <f t="shared" si="67"/>
        <v>3.7525721595016964E-2</v>
      </c>
      <c r="N301" s="44">
        <f t="shared" si="68"/>
        <v>1349.5</v>
      </c>
      <c r="O301" s="44">
        <f t="shared" si="69"/>
        <v>1349.5</v>
      </c>
      <c r="P301" s="44">
        <f t="shared" si="70"/>
        <v>3597</v>
      </c>
      <c r="Q301" s="44" t="str">
        <f t="shared" si="71"/>
        <v>YES</v>
      </c>
      <c r="R301" s="44">
        <f t="shared" si="72"/>
        <v>720</v>
      </c>
      <c r="S301" s="39" t="str">
        <f t="shared" si="73"/>
        <v/>
      </c>
      <c r="T301" s="45">
        <f t="shared" si="74"/>
        <v>3.7525721595016964E-2</v>
      </c>
      <c r="U301" s="45">
        <f t="shared" si="75"/>
        <v>0.61923697235971309</v>
      </c>
      <c r="W301" s="21" t="str">
        <f t="shared" si="76"/>
        <v>Con</v>
      </c>
      <c r="X301" s="7" t="str">
        <f t="shared" si="77"/>
        <v>Lab</v>
      </c>
      <c r="Y301" s="7" t="str">
        <f t="shared" si="78"/>
        <v>Con</v>
      </c>
      <c r="Z301" s="7" t="str">
        <f t="shared" si="79"/>
        <v>Con</v>
      </c>
      <c r="AA301" s="7" t="s">
        <v>4</v>
      </c>
      <c r="AB301" s="10" t="s">
        <v>4</v>
      </c>
      <c r="AC301" s="10" t="s">
        <v>4</v>
      </c>
    </row>
    <row r="302" spans="1:29" s="4" customFormat="1" ht="15.75" x14ac:dyDescent="0.25">
      <c r="A302" s="47" t="s">
        <v>316</v>
      </c>
      <c r="B302" s="48" t="s">
        <v>662</v>
      </c>
      <c r="C302" s="38">
        <v>2005</v>
      </c>
      <c r="D302" s="61">
        <v>68591</v>
      </c>
      <c r="E302" s="61">
        <v>46537</v>
      </c>
      <c r="F302" s="40">
        <f t="shared" si="64"/>
        <v>0.67847093642023004</v>
      </c>
      <c r="G302" s="49" t="s">
        <v>4</v>
      </c>
      <c r="H302" s="50">
        <v>24894</v>
      </c>
      <c r="I302" s="51">
        <f t="shared" si="65"/>
        <v>12101</v>
      </c>
      <c r="J302" s="44" t="s">
        <v>8</v>
      </c>
      <c r="K302" s="64">
        <v>12793</v>
      </c>
      <c r="L302" s="45">
        <f t="shared" si="66"/>
        <v>0.2748995422996755</v>
      </c>
      <c r="M302" s="45">
        <f t="shared" si="67"/>
        <v>0.18651134988555348</v>
      </c>
      <c r="N302" s="44">
        <f t="shared" si="68"/>
        <v>6396.5</v>
      </c>
      <c r="O302" s="44" t="str">
        <f t="shared" si="69"/>
        <v/>
      </c>
      <c r="P302" s="44">
        <f t="shared" si="70"/>
        <v>3430</v>
      </c>
      <c r="Q302" s="44" t="str">
        <f t="shared" si="71"/>
        <v/>
      </c>
      <c r="R302" s="44">
        <f t="shared" si="72"/>
        <v>686</v>
      </c>
      <c r="S302" s="39" t="str">
        <f t="shared" si="73"/>
        <v/>
      </c>
      <c r="T302" s="45">
        <f t="shared" si="74"/>
        <v>0.18651134988555348</v>
      </c>
      <c r="U302" s="45">
        <f t="shared" si="75"/>
        <v>0.86498228630578355</v>
      </c>
      <c r="W302" s="21" t="str">
        <f t="shared" si="76"/>
        <v>Con</v>
      </c>
      <c r="X302" s="7" t="str">
        <f t="shared" si="77"/>
        <v>Con</v>
      </c>
      <c r="Y302" s="7" t="str">
        <f t="shared" si="78"/>
        <v>Con</v>
      </c>
      <c r="Z302" s="7" t="str">
        <f t="shared" si="79"/>
        <v>Con</v>
      </c>
      <c r="AA302" s="7" t="s">
        <v>4</v>
      </c>
      <c r="AB302" s="7" t="s">
        <v>4</v>
      </c>
      <c r="AC302" s="7" t="s">
        <v>4</v>
      </c>
    </row>
    <row r="303" spans="1:29" s="4" customFormat="1" ht="15.75" x14ac:dyDescent="0.25">
      <c r="A303" s="47" t="s">
        <v>708</v>
      </c>
      <c r="B303" s="48" t="s">
        <v>663</v>
      </c>
      <c r="C303" s="38">
        <v>2005</v>
      </c>
      <c r="D303" s="61">
        <v>72293</v>
      </c>
      <c r="E303" s="61">
        <v>46894</v>
      </c>
      <c r="F303" s="40">
        <f t="shared" si="64"/>
        <v>0.64866584593252463</v>
      </c>
      <c r="G303" s="49" t="s">
        <v>8</v>
      </c>
      <c r="H303" s="50">
        <v>20285</v>
      </c>
      <c r="I303" s="51">
        <f t="shared" si="65"/>
        <v>19323</v>
      </c>
      <c r="J303" s="44" t="s">
        <v>4</v>
      </c>
      <c r="K303" s="64">
        <v>962</v>
      </c>
      <c r="L303" s="45">
        <f t="shared" si="66"/>
        <v>2.0514351516185438E-2</v>
      </c>
      <c r="M303" s="45">
        <f t="shared" si="67"/>
        <v>1.3306959180003597E-2</v>
      </c>
      <c r="N303" s="44">
        <f t="shared" si="68"/>
        <v>481</v>
      </c>
      <c r="O303" s="44" t="str">
        <f t="shared" si="69"/>
        <v/>
      </c>
      <c r="P303" s="44">
        <f t="shared" si="70"/>
        <v>3615</v>
      </c>
      <c r="Q303" s="44" t="str">
        <f t="shared" si="71"/>
        <v>YES</v>
      </c>
      <c r="R303" s="44">
        <f t="shared" si="72"/>
        <v>723</v>
      </c>
      <c r="S303" s="39" t="str">
        <f t="shared" si="73"/>
        <v/>
      </c>
      <c r="T303" s="45">
        <f t="shared" si="74"/>
        <v>1.3306959180003597E-2</v>
      </c>
      <c r="U303" s="45">
        <f t="shared" si="75"/>
        <v>0.66197280511252821</v>
      </c>
      <c r="W303" s="21" t="str">
        <f t="shared" si="76"/>
        <v>Con</v>
      </c>
      <c r="X303" s="7" t="str">
        <f t="shared" si="77"/>
        <v>LD</v>
      </c>
      <c r="Y303" s="7" t="str">
        <f t="shared" si="78"/>
        <v>Con</v>
      </c>
      <c r="Z303" s="7" t="str">
        <f t="shared" si="79"/>
        <v>Con</v>
      </c>
      <c r="AA303" s="7" t="s">
        <v>4</v>
      </c>
      <c r="AB303" s="6" t="s">
        <v>8</v>
      </c>
      <c r="AC303" s="6" t="s">
        <v>8</v>
      </c>
    </row>
    <row r="304" spans="1:29" s="4" customFormat="1" ht="15.75" x14ac:dyDescent="0.25">
      <c r="A304" s="52" t="s">
        <v>319</v>
      </c>
      <c r="B304" s="48" t="s">
        <v>668</v>
      </c>
      <c r="C304" s="38">
        <v>2005</v>
      </c>
      <c r="D304" s="61">
        <v>73394</v>
      </c>
      <c r="E304" s="61">
        <v>49692</v>
      </c>
      <c r="F304" s="40">
        <f t="shared" si="64"/>
        <v>0.6770580701419735</v>
      </c>
      <c r="G304" s="49" t="s">
        <v>4</v>
      </c>
      <c r="H304" s="50">
        <v>25074</v>
      </c>
      <c r="I304" s="51">
        <f t="shared" si="65"/>
        <v>11977</v>
      </c>
      <c r="J304" s="44" t="s">
        <v>7</v>
      </c>
      <c r="K304" s="64">
        <v>13097</v>
      </c>
      <c r="L304" s="45">
        <f t="shared" si="66"/>
        <v>0.26356355147709892</v>
      </c>
      <c r="M304" s="45">
        <f t="shared" si="67"/>
        <v>0.17844782952284927</v>
      </c>
      <c r="N304" s="44">
        <f t="shared" si="68"/>
        <v>6548.5</v>
      </c>
      <c r="O304" s="44" t="str">
        <f t="shared" si="69"/>
        <v/>
      </c>
      <c r="P304" s="44">
        <f t="shared" si="70"/>
        <v>3670</v>
      </c>
      <c r="Q304" s="44" t="str">
        <f t="shared" si="71"/>
        <v/>
      </c>
      <c r="R304" s="44">
        <f t="shared" si="72"/>
        <v>734</v>
      </c>
      <c r="S304" s="39" t="str">
        <f t="shared" si="73"/>
        <v/>
      </c>
      <c r="T304" s="45">
        <f t="shared" si="74"/>
        <v>0.17844782952284927</v>
      </c>
      <c r="U304" s="45">
        <f t="shared" si="75"/>
        <v>0.85550589966482282</v>
      </c>
      <c r="W304" s="21" t="str">
        <f t="shared" si="76"/>
        <v>Con</v>
      </c>
      <c r="X304" s="7" t="str">
        <f t="shared" si="77"/>
        <v>Con</v>
      </c>
      <c r="Y304" s="7" t="str">
        <f t="shared" si="78"/>
        <v>Con</v>
      </c>
      <c r="Z304" s="7" t="str">
        <f t="shared" si="79"/>
        <v>Con</v>
      </c>
      <c r="AA304" s="7" t="s">
        <v>4</v>
      </c>
      <c r="AB304" s="7" t="s">
        <v>4</v>
      </c>
      <c r="AC304" s="7" t="s">
        <v>4</v>
      </c>
    </row>
    <row r="305" spans="1:29" s="4" customFormat="1" ht="15.75" x14ac:dyDescent="0.25">
      <c r="A305" s="52" t="s">
        <v>320</v>
      </c>
      <c r="B305" s="48" t="s">
        <v>668</v>
      </c>
      <c r="C305" s="38">
        <v>2005</v>
      </c>
      <c r="D305" s="61">
        <v>71420</v>
      </c>
      <c r="E305" s="61">
        <v>47374</v>
      </c>
      <c r="F305" s="40">
        <f t="shared" si="64"/>
        <v>0.66331559787174466</v>
      </c>
      <c r="G305" s="49" t="s">
        <v>4</v>
      </c>
      <c r="H305" s="50">
        <v>22402</v>
      </c>
      <c r="I305" s="51">
        <f t="shared" si="65"/>
        <v>13264</v>
      </c>
      <c r="J305" s="44" t="s">
        <v>7</v>
      </c>
      <c r="K305" s="64">
        <v>9138</v>
      </c>
      <c r="L305" s="45">
        <f t="shared" si="66"/>
        <v>0.19289061510533204</v>
      </c>
      <c r="M305" s="45">
        <f t="shared" si="67"/>
        <v>0.12794735368244189</v>
      </c>
      <c r="N305" s="44">
        <f t="shared" si="68"/>
        <v>4569</v>
      </c>
      <c r="O305" s="44" t="str">
        <f t="shared" si="69"/>
        <v/>
      </c>
      <c r="P305" s="44">
        <f t="shared" si="70"/>
        <v>3571</v>
      </c>
      <c r="Q305" s="44" t="str">
        <f t="shared" si="71"/>
        <v/>
      </c>
      <c r="R305" s="44">
        <f t="shared" si="72"/>
        <v>715</v>
      </c>
      <c r="S305" s="39" t="str">
        <f t="shared" si="73"/>
        <v/>
      </c>
      <c r="T305" s="45">
        <f t="shared" si="74"/>
        <v>0.12794735368244189</v>
      </c>
      <c r="U305" s="45">
        <f t="shared" si="75"/>
        <v>0.79126295155418658</v>
      </c>
      <c r="W305" s="21" t="str">
        <f t="shared" si="76"/>
        <v>Con</v>
      </c>
      <c r="X305" s="7" t="str">
        <f t="shared" si="77"/>
        <v>Con</v>
      </c>
      <c r="Y305" s="7" t="str">
        <f t="shared" si="78"/>
        <v>Con</v>
      </c>
      <c r="Z305" s="7" t="str">
        <f t="shared" si="79"/>
        <v>Lab</v>
      </c>
      <c r="AA305" s="7" t="s">
        <v>4</v>
      </c>
      <c r="AB305" s="7" t="s">
        <v>4</v>
      </c>
      <c r="AC305" s="7" t="s">
        <v>4</v>
      </c>
    </row>
    <row r="306" spans="1:29" s="4" customFormat="1" ht="15.75" x14ac:dyDescent="0.25">
      <c r="A306" s="47" t="s">
        <v>321</v>
      </c>
      <c r="B306" s="48" t="s">
        <v>668</v>
      </c>
      <c r="C306" s="38">
        <v>2005</v>
      </c>
      <c r="D306" s="61">
        <v>73017</v>
      </c>
      <c r="E306" s="61">
        <v>50088</v>
      </c>
      <c r="F306" s="40">
        <f t="shared" si="64"/>
        <v>0.68597723817741074</v>
      </c>
      <c r="G306" s="49" t="s">
        <v>4</v>
      </c>
      <c r="H306" s="50">
        <v>23494</v>
      </c>
      <c r="I306" s="51">
        <f t="shared" si="65"/>
        <v>15021</v>
      </c>
      <c r="J306" s="44" t="s">
        <v>8</v>
      </c>
      <c r="K306" s="64">
        <v>8473</v>
      </c>
      <c r="L306" s="45">
        <f t="shared" si="66"/>
        <v>0.16916227439706116</v>
      </c>
      <c r="M306" s="45">
        <f t="shared" si="67"/>
        <v>0.11604146979470534</v>
      </c>
      <c r="N306" s="44">
        <f t="shared" si="68"/>
        <v>4236.5</v>
      </c>
      <c r="O306" s="44" t="str">
        <f t="shared" si="69"/>
        <v/>
      </c>
      <c r="P306" s="44">
        <f t="shared" si="70"/>
        <v>3651</v>
      </c>
      <c r="Q306" s="44" t="str">
        <f t="shared" si="71"/>
        <v/>
      </c>
      <c r="R306" s="44">
        <f t="shared" si="72"/>
        <v>731</v>
      </c>
      <c r="S306" s="39" t="str">
        <f t="shared" si="73"/>
        <v/>
      </c>
      <c r="T306" s="45">
        <f t="shared" si="74"/>
        <v>0.11604146979470534</v>
      </c>
      <c r="U306" s="45">
        <f t="shared" si="75"/>
        <v>0.80201870797211605</v>
      </c>
      <c r="W306" s="21" t="str">
        <f t="shared" si="76"/>
        <v>Con</v>
      </c>
      <c r="X306" s="7" t="str">
        <f t="shared" si="77"/>
        <v>Con</v>
      </c>
      <c r="Y306" s="7" t="str">
        <f t="shared" si="78"/>
        <v>Con</v>
      </c>
      <c r="Z306" s="7" t="str">
        <f t="shared" si="79"/>
        <v>LD</v>
      </c>
      <c r="AA306" s="7" t="s">
        <v>4</v>
      </c>
      <c r="AB306" s="7" t="s">
        <v>4</v>
      </c>
      <c r="AC306" s="10" t="s">
        <v>4</v>
      </c>
    </row>
    <row r="307" spans="1:29" s="4" customFormat="1" ht="15.75" x14ac:dyDescent="0.25">
      <c r="A307" s="52" t="s">
        <v>322</v>
      </c>
      <c r="B307" s="48" t="s">
        <v>668</v>
      </c>
      <c r="C307" s="38">
        <v>2005</v>
      </c>
      <c r="D307" s="61">
        <v>67572</v>
      </c>
      <c r="E307" s="61">
        <v>42572</v>
      </c>
      <c r="F307" s="40">
        <f t="shared" si="64"/>
        <v>0.63002427040786124</v>
      </c>
      <c r="G307" s="49" t="s">
        <v>4</v>
      </c>
      <c r="H307" s="50">
        <v>22665</v>
      </c>
      <c r="I307" s="51">
        <f t="shared" si="65"/>
        <v>11572</v>
      </c>
      <c r="J307" s="44" t="s">
        <v>7</v>
      </c>
      <c r="K307" s="64">
        <v>11093</v>
      </c>
      <c r="L307" s="45">
        <f t="shared" si="66"/>
        <v>0.26057032791506152</v>
      </c>
      <c r="M307" s="45">
        <f t="shared" si="67"/>
        <v>0.16416563073462381</v>
      </c>
      <c r="N307" s="44">
        <f t="shared" si="68"/>
        <v>5546.5</v>
      </c>
      <c r="O307" s="44" t="str">
        <f t="shared" si="69"/>
        <v/>
      </c>
      <c r="P307" s="44">
        <f t="shared" si="70"/>
        <v>3379</v>
      </c>
      <c r="Q307" s="44" t="str">
        <f t="shared" si="71"/>
        <v/>
      </c>
      <c r="R307" s="44">
        <f t="shared" si="72"/>
        <v>676</v>
      </c>
      <c r="S307" s="39" t="str">
        <f t="shared" si="73"/>
        <v/>
      </c>
      <c r="T307" s="45">
        <f t="shared" si="74"/>
        <v>0.16416563073462381</v>
      </c>
      <c r="U307" s="45">
        <f t="shared" si="75"/>
        <v>0.79418990114248511</v>
      </c>
      <c r="W307" s="21" t="str">
        <f t="shared" si="76"/>
        <v>Con</v>
      </c>
      <c r="X307" s="7" t="str">
        <f t="shared" si="77"/>
        <v>Con</v>
      </c>
      <c r="Y307" s="7" t="str">
        <f t="shared" si="78"/>
        <v>Con</v>
      </c>
      <c r="Z307" s="7" t="str">
        <f t="shared" si="79"/>
        <v>Lab</v>
      </c>
      <c r="AA307" s="7" t="s">
        <v>4</v>
      </c>
      <c r="AB307" s="7" t="s">
        <v>4</v>
      </c>
      <c r="AC307" s="7" t="s">
        <v>4</v>
      </c>
    </row>
    <row r="308" spans="1:29" s="4" customFormat="1" ht="15.75" x14ac:dyDescent="0.25">
      <c r="A308" s="47" t="s">
        <v>323</v>
      </c>
      <c r="B308" s="48" t="s">
        <v>670</v>
      </c>
      <c r="C308" s="38">
        <v>2005</v>
      </c>
      <c r="D308" s="61">
        <v>60298</v>
      </c>
      <c r="E308" s="61">
        <v>41513</v>
      </c>
      <c r="F308" s="40">
        <f t="shared" si="64"/>
        <v>0.68846396232047502</v>
      </c>
      <c r="G308" s="49" t="s">
        <v>4</v>
      </c>
      <c r="H308" s="50">
        <v>17605</v>
      </c>
      <c r="I308" s="51">
        <f t="shared" si="65"/>
        <v>12585</v>
      </c>
      <c r="J308" s="44" t="s">
        <v>7</v>
      </c>
      <c r="K308" s="64">
        <v>5020</v>
      </c>
      <c r="L308" s="45">
        <f t="shared" si="66"/>
        <v>0.12092597499578445</v>
      </c>
      <c r="M308" s="45">
        <f t="shared" si="67"/>
        <v>8.3253175893064441E-2</v>
      </c>
      <c r="N308" s="44">
        <f t="shared" si="68"/>
        <v>2510</v>
      </c>
      <c r="O308" s="44" t="str">
        <f t="shared" si="69"/>
        <v/>
      </c>
      <c r="P308" s="44">
        <f t="shared" si="70"/>
        <v>3015</v>
      </c>
      <c r="Q308" s="44" t="str">
        <f t="shared" si="71"/>
        <v/>
      </c>
      <c r="R308" s="44">
        <f t="shared" si="72"/>
        <v>603</v>
      </c>
      <c r="S308" s="39" t="str">
        <f t="shared" si="73"/>
        <v/>
      </c>
      <c r="T308" s="45">
        <f t="shared" si="74"/>
        <v>8.3253175893064441E-2</v>
      </c>
      <c r="U308" s="45">
        <f t="shared" si="75"/>
        <v>0.77171713821353949</v>
      </c>
      <c r="W308" s="21" t="str">
        <f t="shared" si="76"/>
        <v>Con</v>
      </c>
      <c r="X308" s="7" t="str">
        <f t="shared" si="77"/>
        <v>Con</v>
      </c>
      <c r="Y308" s="7" t="str">
        <f t="shared" si="78"/>
        <v>Con</v>
      </c>
      <c r="Z308" s="7" t="str">
        <f t="shared" si="79"/>
        <v>Lab</v>
      </c>
      <c r="AA308" s="7" t="s">
        <v>4</v>
      </c>
      <c r="AB308" s="7" t="s">
        <v>4</v>
      </c>
      <c r="AC308" s="10" t="s">
        <v>4</v>
      </c>
    </row>
    <row r="309" spans="1:29" s="4" customFormat="1" ht="15.75" x14ac:dyDescent="0.25">
      <c r="A309" s="47" t="s">
        <v>324</v>
      </c>
      <c r="B309" s="48" t="s">
        <v>664</v>
      </c>
      <c r="C309" s="38">
        <v>2005</v>
      </c>
      <c r="D309" s="61">
        <v>71510</v>
      </c>
      <c r="E309" s="61">
        <v>39053</v>
      </c>
      <c r="F309" s="40">
        <f t="shared" si="64"/>
        <v>0.54611942385680323</v>
      </c>
      <c r="G309" s="49" t="s">
        <v>7</v>
      </c>
      <c r="H309" s="50">
        <v>19438</v>
      </c>
      <c r="I309" s="51">
        <f t="shared" si="65"/>
        <v>8355</v>
      </c>
      <c r="J309" s="44" t="s">
        <v>4</v>
      </c>
      <c r="K309" s="64">
        <v>11083</v>
      </c>
      <c r="L309" s="45">
        <f t="shared" si="66"/>
        <v>0.28379381865669728</v>
      </c>
      <c r="M309" s="45">
        <f t="shared" si="67"/>
        <v>0.15498531673891763</v>
      </c>
      <c r="N309" s="44">
        <f t="shared" si="68"/>
        <v>5541.5</v>
      </c>
      <c r="O309" s="44">
        <f t="shared" si="69"/>
        <v>5541.5</v>
      </c>
      <c r="P309" s="44">
        <f t="shared" si="70"/>
        <v>3576</v>
      </c>
      <c r="Q309" s="44" t="str">
        <f t="shared" si="71"/>
        <v/>
      </c>
      <c r="R309" s="44">
        <f t="shared" si="72"/>
        <v>716</v>
      </c>
      <c r="S309" s="39" t="str">
        <f t="shared" si="73"/>
        <v/>
      </c>
      <c r="T309" s="45">
        <f t="shared" si="74"/>
        <v>0.15498531673891763</v>
      </c>
      <c r="U309" s="45">
        <f t="shared" si="75"/>
        <v>0.70110474059572092</v>
      </c>
      <c r="W309" s="21" t="str">
        <f t="shared" si="76"/>
        <v>Lab</v>
      </c>
      <c r="X309" s="7" t="str">
        <f t="shared" si="77"/>
        <v>Lab</v>
      </c>
      <c r="Y309" s="7" t="str">
        <f t="shared" si="78"/>
        <v>Con</v>
      </c>
      <c r="Z309" s="7" t="str">
        <f t="shared" si="79"/>
        <v>Con</v>
      </c>
      <c r="AA309" s="7" t="s">
        <v>7</v>
      </c>
      <c r="AB309" s="7" t="s">
        <v>7</v>
      </c>
      <c r="AC309" s="7" t="s">
        <v>7</v>
      </c>
    </row>
    <row r="310" spans="1:29" s="4" customFormat="1" ht="15.75" x14ac:dyDescent="0.25">
      <c r="A310" s="52" t="s">
        <v>325</v>
      </c>
      <c r="B310" s="48" t="s">
        <v>665</v>
      </c>
      <c r="C310" s="38">
        <v>2005</v>
      </c>
      <c r="D310" s="61">
        <v>75115</v>
      </c>
      <c r="E310" s="61">
        <v>49989</v>
      </c>
      <c r="F310" s="40">
        <f t="shared" si="64"/>
        <v>0.66549956733009386</v>
      </c>
      <c r="G310" s="49" t="s">
        <v>7</v>
      </c>
      <c r="H310" s="50">
        <v>19809</v>
      </c>
      <c r="I310" s="51">
        <f t="shared" si="65"/>
        <v>19074</v>
      </c>
      <c r="J310" s="44" t="s">
        <v>4</v>
      </c>
      <c r="K310" s="64">
        <v>735</v>
      </c>
      <c r="L310" s="45">
        <f t="shared" si="66"/>
        <v>1.4703234711636559E-2</v>
      </c>
      <c r="M310" s="45">
        <f t="shared" si="67"/>
        <v>9.7849963389469476E-3</v>
      </c>
      <c r="N310" s="44">
        <f t="shared" si="68"/>
        <v>367.5</v>
      </c>
      <c r="O310" s="44">
        <f t="shared" si="69"/>
        <v>367.5</v>
      </c>
      <c r="P310" s="44">
        <f t="shared" si="70"/>
        <v>3756</v>
      </c>
      <c r="Q310" s="44" t="str">
        <f t="shared" si="71"/>
        <v>YES</v>
      </c>
      <c r="R310" s="44">
        <f t="shared" si="72"/>
        <v>752</v>
      </c>
      <c r="S310" s="39" t="str">
        <f t="shared" si="73"/>
        <v>YES</v>
      </c>
      <c r="T310" s="45">
        <f t="shared" si="74"/>
        <v>9.7849963389469476E-3</v>
      </c>
      <c r="U310" s="45">
        <f t="shared" si="75"/>
        <v>0.67528456366904077</v>
      </c>
      <c r="W310" s="21" t="str">
        <f t="shared" si="76"/>
        <v>Con</v>
      </c>
      <c r="X310" s="7" t="str">
        <f t="shared" si="77"/>
        <v>Con</v>
      </c>
      <c r="Y310" s="7" t="str">
        <f t="shared" si="78"/>
        <v>Con</v>
      </c>
      <c r="Z310" s="7" t="str">
        <f t="shared" si="79"/>
        <v>Con</v>
      </c>
      <c r="AA310" s="7" t="s">
        <v>4</v>
      </c>
      <c r="AB310" s="10" t="s">
        <v>4</v>
      </c>
      <c r="AC310" s="10" t="s">
        <v>4</v>
      </c>
    </row>
    <row r="311" spans="1:29" s="4" customFormat="1" ht="15.75" x14ac:dyDescent="0.25">
      <c r="A311" s="47" t="s">
        <v>326</v>
      </c>
      <c r="B311" s="48" t="s">
        <v>668</v>
      </c>
      <c r="C311" s="38">
        <v>2005</v>
      </c>
      <c r="D311" s="61">
        <v>67207</v>
      </c>
      <c r="E311" s="61">
        <v>47387</v>
      </c>
      <c r="F311" s="40">
        <f t="shared" si="64"/>
        <v>0.70509024357581795</v>
      </c>
      <c r="G311" s="49" t="s">
        <v>4</v>
      </c>
      <c r="H311" s="50">
        <v>23627</v>
      </c>
      <c r="I311" s="51">
        <f t="shared" si="65"/>
        <v>12234</v>
      </c>
      <c r="J311" s="44" t="s">
        <v>8</v>
      </c>
      <c r="K311" s="64">
        <v>11393</v>
      </c>
      <c r="L311" s="45">
        <f t="shared" si="66"/>
        <v>0.24042458902230571</v>
      </c>
      <c r="M311" s="45">
        <f t="shared" si="67"/>
        <v>0.16952103203535346</v>
      </c>
      <c r="N311" s="44">
        <f t="shared" si="68"/>
        <v>5696.5</v>
      </c>
      <c r="O311" s="44" t="str">
        <f t="shared" si="69"/>
        <v/>
      </c>
      <c r="P311" s="44">
        <f t="shared" si="70"/>
        <v>3361</v>
      </c>
      <c r="Q311" s="44" t="str">
        <f t="shared" si="71"/>
        <v/>
      </c>
      <c r="R311" s="44">
        <f t="shared" si="72"/>
        <v>673</v>
      </c>
      <c r="S311" s="39" t="str">
        <f t="shared" si="73"/>
        <v/>
      </c>
      <c r="T311" s="45">
        <f t="shared" si="74"/>
        <v>0.16952103203535346</v>
      </c>
      <c r="U311" s="45">
        <f t="shared" si="75"/>
        <v>0.87461127561117147</v>
      </c>
      <c r="W311" s="21" t="str">
        <f t="shared" si="76"/>
        <v>Con</v>
      </c>
      <c r="X311" s="7" t="str">
        <f t="shared" si="77"/>
        <v>Con</v>
      </c>
      <c r="Y311" s="7" t="str">
        <f t="shared" si="78"/>
        <v>Con</v>
      </c>
      <c r="Z311" s="7" t="str">
        <f t="shared" si="79"/>
        <v>Con</v>
      </c>
      <c r="AA311" s="7" t="s">
        <v>4</v>
      </c>
      <c r="AB311" s="7" t="s">
        <v>4</v>
      </c>
      <c r="AC311" s="7" t="s">
        <v>4</v>
      </c>
    </row>
    <row r="312" spans="1:29" s="4" customFormat="1" ht="15.75" x14ac:dyDescent="0.25">
      <c r="A312" s="47" t="s">
        <v>327</v>
      </c>
      <c r="B312" s="48" t="s">
        <v>666</v>
      </c>
      <c r="C312" s="38">
        <v>2005</v>
      </c>
      <c r="D312" s="61">
        <v>68327</v>
      </c>
      <c r="E312" s="61">
        <v>34359</v>
      </c>
      <c r="F312" s="40">
        <f t="shared" si="64"/>
        <v>0.5028612407979276</v>
      </c>
      <c r="G312" s="49" t="s">
        <v>7</v>
      </c>
      <c r="H312" s="50">
        <v>14857</v>
      </c>
      <c r="I312" s="51">
        <f t="shared" si="65"/>
        <v>10070</v>
      </c>
      <c r="J312" s="44" t="s">
        <v>8</v>
      </c>
      <c r="K312" s="64">
        <v>4787</v>
      </c>
      <c r="L312" s="45">
        <f t="shared" si="66"/>
        <v>0.13932303035594751</v>
      </c>
      <c r="M312" s="45">
        <f t="shared" si="67"/>
        <v>7.0060151916519098E-2</v>
      </c>
      <c r="N312" s="44">
        <f t="shared" si="68"/>
        <v>2393.5</v>
      </c>
      <c r="O312" s="44">
        <f t="shared" si="69"/>
        <v>2393.5</v>
      </c>
      <c r="P312" s="44">
        <f t="shared" si="70"/>
        <v>3417</v>
      </c>
      <c r="Q312" s="44" t="str">
        <f t="shared" si="71"/>
        <v/>
      </c>
      <c r="R312" s="44">
        <f t="shared" si="72"/>
        <v>684</v>
      </c>
      <c r="S312" s="39" t="str">
        <f t="shared" si="73"/>
        <v/>
      </c>
      <c r="T312" s="45">
        <f t="shared" si="74"/>
        <v>7.0060151916519098E-2</v>
      </c>
      <c r="U312" s="45">
        <f t="shared" si="75"/>
        <v>0.57292139271444675</v>
      </c>
      <c r="W312" s="21" t="str">
        <f t="shared" si="76"/>
        <v>Lab</v>
      </c>
      <c r="X312" s="7" t="str">
        <f t="shared" si="77"/>
        <v>Lab</v>
      </c>
      <c r="Y312" s="7" t="str">
        <f t="shared" si="78"/>
        <v>LD</v>
      </c>
      <c r="Z312" s="7" t="str">
        <f t="shared" si="79"/>
        <v>LD</v>
      </c>
      <c r="AA312" s="7" t="s">
        <v>7</v>
      </c>
      <c r="AB312" s="10" t="s">
        <v>8</v>
      </c>
      <c r="AC312" s="7" t="s">
        <v>7</v>
      </c>
    </row>
    <row r="313" spans="1:29" s="4" customFormat="1" ht="15.75" x14ac:dyDescent="0.25">
      <c r="A313" s="47" t="s">
        <v>707</v>
      </c>
      <c r="B313" s="48" t="s">
        <v>666</v>
      </c>
      <c r="C313" s="38">
        <v>2005</v>
      </c>
      <c r="D313" s="61">
        <v>59741</v>
      </c>
      <c r="E313" s="61">
        <v>38169</v>
      </c>
      <c r="F313" s="40">
        <f t="shared" si="64"/>
        <v>0.6389079526623257</v>
      </c>
      <c r="G313" s="49" t="s">
        <v>4</v>
      </c>
      <c r="H313" s="50">
        <v>16355</v>
      </c>
      <c r="I313" s="51">
        <f t="shared" si="65"/>
        <v>15875</v>
      </c>
      <c r="J313" s="44" t="s">
        <v>7</v>
      </c>
      <c r="K313" s="64">
        <v>480</v>
      </c>
      <c r="L313" s="45">
        <f t="shared" si="66"/>
        <v>1.2575650396918965E-2</v>
      </c>
      <c r="M313" s="45">
        <f t="shared" si="67"/>
        <v>8.0346830484926603E-3</v>
      </c>
      <c r="N313" s="44">
        <f t="shared" si="68"/>
        <v>240</v>
      </c>
      <c r="O313" s="44" t="str">
        <f t="shared" si="69"/>
        <v/>
      </c>
      <c r="P313" s="44">
        <f t="shared" si="70"/>
        <v>2988</v>
      </c>
      <c r="Q313" s="44" t="str">
        <f t="shared" si="71"/>
        <v>YES</v>
      </c>
      <c r="R313" s="44">
        <f t="shared" si="72"/>
        <v>598</v>
      </c>
      <c r="S313" s="39" t="str">
        <f t="shared" si="73"/>
        <v>YES</v>
      </c>
      <c r="T313" s="45">
        <f t="shared" si="74"/>
        <v>8.0346830484926603E-3</v>
      </c>
      <c r="U313" s="45">
        <f t="shared" si="75"/>
        <v>0.64694263571081834</v>
      </c>
      <c r="W313" s="21" t="str">
        <f t="shared" si="76"/>
        <v>Lab</v>
      </c>
      <c r="X313" s="7" t="str">
        <f t="shared" si="77"/>
        <v>Lab</v>
      </c>
      <c r="Y313" s="7" t="str">
        <f t="shared" si="78"/>
        <v>Lab</v>
      </c>
      <c r="Z313" s="7" t="str">
        <f t="shared" si="79"/>
        <v>Lab</v>
      </c>
      <c r="AA313" s="7" t="s">
        <v>7</v>
      </c>
      <c r="AB313" s="7" t="s">
        <v>4</v>
      </c>
      <c r="AC313" s="7" t="s">
        <v>4</v>
      </c>
    </row>
    <row r="314" spans="1:29" s="4" customFormat="1" ht="15.75" x14ac:dyDescent="0.25">
      <c r="A314" s="47" t="s">
        <v>329</v>
      </c>
      <c r="B314" s="48" t="s">
        <v>666</v>
      </c>
      <c r="C314" s="38">
        <v>2005</v>
      </c>
      <c r="D314" s="61">
        <v>76630</v>
      </c>
      <c r="E314" s="61">
        <v>47330</v>
      </c>
      <c r="F314" s="40">
        <f t="shared" si="64"/>
        <v>0.61764322067075561</v>
      </c>
      <c r="G314" s="49" t="s">
        <v>8</v>
      </c>
      <c r="H314" s="50">
        <v>20512</v>
      </c>
      <c r="I314" s="51">
        <f t="shared" si="65"/>
        <v>18117</v>
      </c>
      <c r="J314" s="44" t="s">
        <v>7</v>
      </c>
      <c r="K314" s="64">
        <v>2395</v>
      </c>
      <c r="L314" s="45">
        <f t="shared" si="66"/>
        <v>5.0602155081343754E-2</v>
      </c>
      <c r="M314" s="45">
        <f t="shared" si="67"/>
        <v>3.1254078037322199E-2</v>
      </c>
      <c r="N314" s="44">
        <f t="shared" si="68"/>
        <v>1197.5</v>
      </c>
      <c r="O314" s="44" t="str">
        <f t="shared" si="69"/>
        <v/>
      </c>
      <c r="P314" s="44">
        <f t="shared" si="70"/>
        <v>3832</v>
      </c>
      <c r="Q314" s="44" t="str">
        <f t="shared" si="71"/>
        <v>YES</v>
      </c>
      <c r="R314" s="44">
        <f t="shared" si="72"/>
        <v>767</v>
      </c>
      <c r="S314" s="39" t="str">
        <f t="shared" si="73"/>
        <v/>
      </c>
      <c r="T314" s="45">
        <f t="shared" si="74"/>
        <v>3.1254078037322199E-2</v>
      </c>
      <c r="U314" s="45">
        <f t="shared" si="75"/>
        <v>0.64889729870807777</v>
      </c>
      <c r="W314" s="21" t="str">
        <f t="shared" si="76"/>
        <v>Lab</v>
      </c>
      <c r="X314" s="7" t="str">
        <f t="shared" si="77"/>
        <v>LD</v>
      </c>
      <c r="Y314" s="7" t="str">
        <f t="shared" si="78"/>
        <v>Lab</v>
      </c>
      <c r="Z314" s="7" t="str">
        <f t="shared" si="79"/>
        <v>Lab</v>
      </c>
      <c r="AA314" s="7" t="s">
        <v>7</v>
      </c>
      <c r="AB314" s="6" t="s">
        <v>8</v>
      </c>
      <c r="AC314" s="6" t="s">
        <v>8</v>
      </c>
    </row>
    <row r="315" spans="1:29" s="4" customFormat="1" ht="15.75" x14ac:dyDescent="0.25">
      <c r="A315" s="52" t="s">
        <v>330</v>
      </c>
      <c r="B315" s="48" t="s">
        <v>662</v>
      </c>
      <c r="C315" s="38">
        <v>2005</v>
      </c>
      <c r="D315" s="61">
        <v>80974</v>
      </c>
      <c r="E315" s="61">
        <v>54495</v>
      </c>
      <c r="F315" s="40">
        <f t="shared" si="64"/>
        <v>0.67299380047916613</v>
      </c>
      <c r="G315" s="49" t="s">
        <v>4</v>
      </c>
      <c r="H315" s="50">
        <v>27240</v>
      </c>
      <c r="I315" s="51">
        <f t="shared" si="65"/>
        <v>14613</v>
      </c>
      <c r="J315" s="44" t="s">
        <v>8</v>
      </c>
      <c r="K315" s="64">
        <v>12627</v>
      </c>
      <c r="L315" s="45">
        <f t="shared" si="66"/>
        <v>0.23170933113129644</v>
      </c>
      <c r="M315" s="45">
        <f t="shared" si="67"/>
        <v>0.15593894336453676</v>
      </c>
      <c r="N315" s="44">
        <f t="shared" si="68"/>
        <v>6313.5</v>
      </c>
      <c r="O315" s="44" t="str">
        <f t="shared" si="69"/>
        <v/>
      </c>
      <c r="P315" s="44">
        <f t="shared" si="70"/>
        <v>4049</v>
      </c>
      <c r="Q315" s="44" t="str">
        <f t="shared" si="71"/>
        <v/>
      </c>
      <c r="R315" s="44">
        <f t="shared" si="72"/>
        <v>810</v>
      </c>
      <c r="S315" s="39" t="str">
        <f t="shared" si="73"/>
        <v/>
      </c>
      <c r="T315" s="45">
        <f t="shared" si="74"/>
        <v>0.15593894336453676</v>
      </c>
      <c r="U315" s="45">
        <f t="shared" si="75"/>
        <v>0.82893274384370286</v>
      </c>
      <c r="W315" s="21" t="str">
        <f t="shared" si="76"/>
        <v>Con</v>
      </c>
      <c r="X315" s="7" t="str">
        <f t="shared" si="77"/>
        <v>Con</v>
      </c>
      <c r="Y315" s="7" t="str">
        <f t="shared" si="78"/>
        <v>Con</v>
      </c>
      <c r="Z315" s="7" t="str">
        <f t="shared" si="79"/>
        <v>LD</v>
      </c>
      <c r="AA315" s="7" t="s">
        <v>4</v>
      </c>
      <c r="AB315" s="7" t="s">
        <v>4</v>
      </c>
      <c r="AC315" s="7" t="s">
        <v>4</v>
      </c>
    </row>
    <row r="316" spans="1:29" s="4" customFormat="1" ht="15.75" x14ac:dyDescent="0.25">
      <c r="A316" s="47" t="s">
        <v>729</v>
      </c>
      <c r="B316" s="48" t="s">
        <v>670</v>
      </c>
      <c r="C316" s="38">
        <v>2005</v>
      </c>
      <c r="D316" s="61">
        <v>67713</v>
      </c>
      <c r="E316" s="61">
        <v>34694</v>
      </c>
      <c r="F316" s="40">
        <f t="shared" si="64"/>
        <v>0.51236837830254156</v>
      </c>
      <c r="G316" s="49" t="s">
        <v>7</v>
      </c>
      <c r="H316" s="50">
        <v>22310</v>
      </c>
      <c r="I316" s="51">
        <f t="shared" si="65"/>
        <v>6245</v>
      </c>
      <c r="J316" s="44" t="s">
        <v>8</v>
      </c>
      <c r="K316" s="64">
        <v>16065</v>
      </c>
      <c r="L316" s="45">
        <f t="shared" si="66"/>
        <v>0.46304836571165042</v>
      </c>
      <c r="M316" s="45">
        <f t="shared" si="67"/>
        <v>0.23725134021532054</v>
      </c>
      <c r="N316" s="44">
        <f t="shared" si="68"/>
        <v>8032.5</v>
      </c>
      <c r="O316" s="44">
        <f t="shared" si="69"/>
        <v>8032.5</v>
      </c>
      <c r="P316" s="44">
        <f t="shared" si="70"/>
        <v>3386</v>
      </c>
      <c r="Q316" s="44" t="str">
        <f t="shared" si="71"/>
        <v/>
      </c>
      <c r="R316" s="44">
        <f t="shared" si="72"/>
        <v>678</v>
      </c>
      <c r="S316" s="39" t="str">
        <f t="shared" si="73"/>
        <v/>
      </c>
      <c r="T316" s="45">
        <f t="shared" si="74"/>
        <v>0.23725134021532054</v>
      </c>
      <c r="U316" s="45">
        <f t="shared" si="75"/>
        <v>0.74961971851786213</v>
      </c>
      <c r="W316" s="21" t="str">
        <f t="shared" si="76"/>
        <v>Lab</v>
      </c>
      <c r="X316" s="7" t="str">
        <f t="shared" si="77"/>
        <v>Lab</v>
      </c>
      <c r="Y316" s="7" t="str">
        <f t="shared" si="78"/>
        <v>Lab</v>
      </c>
      <c r="Z316" s="7" t="str">
        <f t="shared" si="79"/>
        <v>LD</v>
      </c>
      <c r="AA316" s="7" t="s">
        <v>7</v>
      </c>
      <c r="AB316" s="7" t="s">
        <v>7</v>
      </c>
      <c r="AC316" s="7" t="s">
        <v>7</v>
      </c>
    </row>
    <row r="317" spans="1:29" s="4" customFormat="1" ht="15.75" x14ac:dyDescent="0.25">
      <c r="A317" s="47" t="s">
        <v>332</v>
      </c>
      <c r="B317" s="48" t="s">
        <v>662</v>
      </c>
      <c r="C317" s="38">
        <v>2005</v>
      </c>
      <c r="D317" s="61">
        <v>69871</v>
      </c>
      <c r="E317" s="61">
        <v>44796</v>
      </c>
      <c r="F317" s="40">
        <f t="shared" si="64"/>
        <v>0.64112435774498722</v>
      </c>
      <c r="G317" s="49" t="s">
        <v>7</v>
      </c>
      <c r="H317" s="50">
        <v>16786</v>
      </c>
      <c r="I317" s="51">
        <f t="shared" si="65"/>
        <v>16366</v>
      </c>
      <c r="J317" s="44" t="s">
        <v>4</v>
      </c>
      <c r="K317" s="64">
        <v>420</v>
      </c>
      <c r="L317" s="45">
        <f t="shared" si="66"/>
        <v>9.3758371283150285E-3</v>
      </c>
      <c r="M317" s="45">
        <f t="shared" si="67"/>
        <v>6.0110775572125774E-3</v>
      </c>
      <c r="N317" s="44">
        <f t="shared" si="68"/>
        <v>210</v>
      </c>
      <c r="O317" s="44">
        <f t="shared" si="69"/>
        <v>210</v>
      </c>
      <c r="P317" s="44">
        <f t="shared" si="70"/>
        <v>3494</v>
      </c>
      <c r="Q317" s="44" t="str">
        <f t="shared" si="71"/>
        <v>YES</v>
      </c>
      <c r="R317" s="44">
        <f t="shared" si="72"/>
        <v>699</v>
      </c>
      <c r="S317" s="39" t="str">
        <f t="shared" si="73"/>
        <v>YES</v>
      </c>
      <c r="T317" s="45">
        <f t="shared" si="74"/>
        <v>6.0110775572125774E-3</v>
      </c>
      <c r="U317" s="45">
        <f t="shared" si="75"/>
        <v>0.64713543530219975</v>
      </c>
      <c r="W317" s="21" t="str">
        <f t="shared" si="76"/>
        <v>Con</v>
      </c>
      <c r="X317" s="7" t="str">
        <f t="shared" si="77"/>
        <v>Con</v>
      </c>
      <c r="Y317" s="7" t="str">
        <f t="shared" si="78"/>
        <v>Con</v>
      </c>
      <c r="Z317" s="7" t="str">
        <f t="shared" si="79"/>
        <v>Con</v>
      </c>
      <c r="AA317" s="7" t="s">
        <v>4</v>
      </c>
      <c r="AB317" s="10" t="s">
        <v>4</v>
      </c>
      <c r="AC317" s="10" t="s">
        <v>4</v>
      </c>
    </row>
    <row r="318" spans="1:29" s="4" customFormat="1" ht="31.5" x14ac:dyDescent="0.25">
      <c r="A318" s="47" t="s">
        <v>333</v>
      </c>
      <c r="B318" s="48" t="s">
        <v>681</v>
      </c>
      <c r="C318" s="38">
        <v>2005</v>
      </c>
      <c r="D318" s="61">
        <v>61723</v>
      </c>
      <c r="E318" s="61">
        <v>34940</v>
      </c>
      <c r="F318" s="40">
        <f t="shared" si="64"/>
        <v>0.56607747517133</v>
      </c>
      <c r="G318" s="49" t="s">
        <v>7</v>
      </c>
      <c r="H318" s="50">
        <v>16341</v>
      </c>
      <c r="I318" s="51">
        <f t="shared" si="65"/>
        <v>7990</v>
      </c>
      <c r="J318" s="44" t="s">
        <v>8</v>
      </c>
      <c r="K318" s="64">
        <v>8351</v>
      </c>
      <c r="L318" s="45">
        <f t="shared" si="66"/>
        <v>0.23900973096737263</v>
      </c>
      <c r="M318" s="45">
        <f t="shared" si="67"/>
        <v>0.13529802504738914</v>
      </c>
      <c r="N318" s="44">
        <f t="shared" si="68"/>
        <v>4175.5</v>
      </c>
      <c r="O318" s="44">
        <f t="shared" si="69"/>
        <v>4175.5</v>
      </c>
      <c r="P318" s="44">
        <f t="shared" si="70"/>
        <v>3087</v>
      </c>
      <c r="Q318" s="44" t="str">
        <f t="shared" si="71"/>
        <v/>
      </c>
      <c r="R318" s="44">
        <f t="shared" si="72"/>
        <v>618</v>
      </c>
      <c r="S318" s="39" t="str">
        <f t="shared" si="73"/>
        <v/>
      </c>
      <c r="T318" s="45">
        <f t="shared" si="74"/>
        <v>0.13529802504738914</v>
      </c>
      <c r="U318" s="45">
        <f t="shared" si="75"/>
        <v>0.70137550021871919</v>
      </c>
      <c r="W318" s="21" t="str">
        <f t="shared" si="76"/>
        <v>Lab</v>
      </c>
      <c r="X318" s="7" t="str">
        <f t="shared" si="77"/>
        <v>Lab</v>
      </c>
      <c r="Y318" s="7" t="str">
        <f t="shared" si="78"/>
        <v>LD</v>
      </c>
      <c r="Z318" s="7" t="str">
        <f t="shared" si="79"/>
        <v>LD</v>
      </c>
      <c r="AA318" s="7" t="s">
        <v>7</v>
      </c>
      <c r="AB318" s="7" t="s">
        <v>7</v>
      </c>
      <c r="AC318" s="7" t="s">
        <v>7</v>
      </c>
    </row>
    <row r="319" spans="1:29" s="4" customFormat="1" ht="31.5" x14ac:dyDescent="0.25">
      <c r="A319" s="47" t="s">
        <v>334</v>
      </c>
      <c r="B319" s="48" t="s">
        <v>681</v>
      </c>
      <c r="C319" s="38">
        <v>2005</v>
      </c>
      <c r="D319" s="61">
        <v>65407</v>
      </c>
      <c r="E319" s="61">
        <v>31122</v>
      </c>
      <c r="F319" s="40">
        <f t="shared" si="64"/>
        <v>0.47582063081933129</v>
      </c>
      <c r="G319" s="49" t="s">
        <v>7</v>
      </c>
      <c r="H319" s="50">
        <v>17609</v>
      </c>
      <c r="I319" s="51">
        <f t="shared" si="65"/>
        <v>5862</v>
      </c>
      <c r="J319" s="44" t="s">
        <v>8</v>
      </c>
      <c r="K319" s="64">
        <v>11747</v>
      </c>
      <c r="L319" s="45">
        <f t="shared" si="66"/>
        <v>0.37745003534477217</v>
      </c>
      <c r="M319" s="45">
        <f t="shared" si="67"/>
        <v>0.17959851392052839</v>
      </c>
      <c r="N319" s="44">
        <f t="shared" si="68"/>
        <v>5873.5</v>
      </c>
      <c r="O319" s="44">
        <f t="shared" si="69"/>
        <v>5873.5</v>
      </c>
      <c r="P319" s="44">
        <f t="shared" si="70"/>
        <v>3271</v>
      </c>
      <c r="Q319" s="44" t="str">
        <f t="shared" si="71"/>
        <v/>
      </c>
      <c r="R319" s="44">
        <f t="shared" si="72"/>
        <v>655</v>
      </c>
      <c r="S319" s="39" t="str">
        <f t="shared" si="73"/>
        <v/>
      </c>
      <c r="T319" s="45">
        <f t="shared" si="74"/>
        <v>0.17959851392052839</v>
      </c>
      <c r="U319" s="45">
        <f t="shared" si="75"/>
        <v>0.65541914473985963</v>
      </c>
      <c r="W319" s="21" t="str">
        <f t="shared" si="76"/>
        <v>Lab</v>
      </c>
      <c r="X319" s="7" t="str">
        <f t="shared" si="77"/>
        <v>Lab</v>
      </c>
      <c r="Y319" s="7" t="str">
        <f t="shared" si="78"/>
        <v>LD</v>
      </c>
      <c r="Z319" s="7" t="str">
        <f t="shared" si="79"/>
        <v>LD</v>
      </c>
      <c r="AA319" s="7" t="s">
        <v>7</v>
      </c>
      <c r="AB319" s="7" t="s">
        <v>7</v>
      </c>
      <c r="AC319" s="7" t="s">
        <v>7</v>
      </c>
    </row>
    <row r="320" spans="1:29" s="4" customFormat="1" ht="31.5" x14ac:dyDescent="0.25">
      <c r="A320" s="47" t="s">
        <v>335</v>
      </c>
      <c r="B320" s="48" t="s">
        <v>681</v>
      </c>
      <c r="C320" s="38">
        <v>2005</v>
      </c>
      <c r="D320" s="61">
        <v>62590</v>
      </c>
      <c r="E320" s="61">
        <v>29584</v>
      </c>
      <c r="F320" s="40">
        <f t="shared" si="64"/>
        <v>0.47266336475475318</v>
      </c>
      <c r="G320" s="49" t="s">
        <v>7</v>
      </c>
      <c r="H320" s="50">
        <v>15364</v>
      </c>
      <c r="I320" s="51">
        <f t="shared" si="65"/>
        <v>8013</v>
      </c>
      <c r="J320" s="44" t="s">
        <v>8</v>
      </c>
      <c r="K320" s="64">
        <v>7351</v>
      </c>
      <c r="L320" s="45">
        <f t="shared" si="66"/>
        <v>0.24847890751757706</v>
      </c>
      <c r="M320" s="45">
        <f t="shared" si="67"/>
        <v>0.11744687649784311</v>
      </c>
      <c r="N320" s="44">
        <f t="shared" si="68"/>
        <v>3675.5</v>
      </c>
      <c r="O320" s="44">
        <f t="shared" si="69"/>
        <v>3675.5</v>
      </c>
      <c r="P320" s="44">
        <f t="shared" si="70"/>
        <v>3130</v>
      </c>
      <c r="Q320" s="44" t="str">
        <f t="shared" si="71"/>
        <v/>
      </c>
      <c r="R320" s="44">
        <f t="shared" si="72"/>
        <v>626</v>
      </c>
      <c r="S320" s="39" t="str">
        <f t="shared" si="73"/>
        <v/>
      </c>
      <c r="T320" s="45">
        <f t="shared" si="74"/>
        <v>0.11744687649784311</v>
      </c>
      <c r="U320" s="45">
        <f t="shared" si="75"/>
        <v>0.59011024125259626</v>
      </c>
      <c r="W320" s="21" t="str">
        <f t="shared" si="76"/>
        <v>Lab</v>
      </c>
      <c r="X320" s="7" t="str">
        <f t="shared" si="77"/>
        <v>Lab</v>
      </c>
      <c r="Y320" s="7" t="str">
        <f t="shared" si="78"/>
        <v>LD</v>
      </c>
      <c r="Z320" s="7" t="str">
        <f t="shared" si="79"/>
        <v>LD</v>
      </c>
      <c r="AA320" s="7" t="s">
        <v>7</v>
      </c>
      <c r="AB320" s="7" t="s">
        <v>7</v>
      </c>
      <c r="AC320" s="7" t="s">
        <v>7</v>
      </c>
    </row>
    <row r="321" spans="1:29" s="4" customFormat="1" ht="31.5" x14ac:dyDescent="0.25">
      <c r="A321" s="47" t="s">
        <v>336</v>
      </c>
      <c r="B321" s="48" t="s">
        <v>681</v>
      </c>
      <c r="C321" s="38">
        <v>2005</v>
      </c>
      <c r="D321" s="61">
        <v>61494</v>
      </c>
      <c r="E321" s="61">
        <v>27818</v>
      </c>
      <c r="F321" s="40">
        <f t="shared" si="64"/>
        <v>0.45236933684587116</v>
      </c>
      <c r="G321" s="49" t="s">
        <v>7</v>
      </c>
      <c r="H321" s="50">
        <v>15305</v>
      </c>
      <c r="I321" s="51">
        <f t="shared" si="65"/>
        <v>5855</v>
      </c>
      <c r="J321" s="44" t="s">
        <v>8</v>
      </c>
      <c r="K321" s="64">
        <v>9450</v>
      </c>
      <c r="L321" s="45">
        <f t="shared" si="66"/>
        <v>0.3397081026673377</v>
      </c>
      <c r="M321" s="45">
        <f t="shared" si="67"/>
        <v>0.15367352912479265</v>
      </c>
      <c r="N321" s="44">
        <f t="shared" si="68"/>
        <v>4725</v>
      </c>
      <c r="O321" s="44">
        <f t="shared" si="69"/>
        <v>4725</v>
      </c>
      <c r="P321" s="44">
        <f t="shared" si="70"/>
        <v>3075</v>
      </c>
      <c r="Q321" s="44" t="str">
        <f t="shared" si="71"/>
        <v/>
      </c>
      <c r="R321" s="44">
        <f t="shared" si="72"/>
        <v>615</v>
      </c>
      <c r="S321" s="39" t="str">
        <f t="shared" si="73"/>
        <v/>
      </c>
      <c r="T321" s="45">
        <f t="shared" si="74"/>
        <v>0.15367352912479265</v>
      </c>
      <c r="U321" s="45">
        <f t="shared" si="75"/>
        <v>0.60604286597066381</v>
      </c>
      <c r="W321" s="21" t="str">
        <f t="shared" si="76"/>
        <v>Lab</v>
      </c>
      <c r="X321" s="7" t="str">
        <f t="shared" si="77"/>
        <v>Lab</v>
      </c>
      <c r="Y321" s="7" t="str">
        <f t="shared" si="78"/>
        <v>LD</v>
      </c>
      <c r="Z321" s="7" t="str">
        <f t="shared" si="79"/>
        <v>LD</v>
      </c>
      <c r="AA321" s="7" t="s">
        <v>7</v>
      </c>
      <c r="AB321" s="7" t="s">
        <v>7</v>
      </c>
      <c r="AC321" s="7" t="s">
        <v>7</v>
      </c>
    </row>
    <row r="322" spans="1:29" s="4" customFormat="1" ht="15.75" x14ac:dyDescent="0.25">
      <c r="A322" s="47" t="s">
        <v>337</v>
      </c>
      <c r="B322" s="48" t="s">
        <v>668</v>
      </c>
      <c r="C322" s="38">
        <v>2005</v>
      </c>
      <c r="D322" s="61">
        <v>81808</v>
      </c>
      <c r="E322" s="61">
        <v>52418</v>
      </c>
      <c r="F322" s="40">
        <f t="shared" ref="F322:F385" si="80">E322/D322</f>
        <v>0.64074418149814194</v>
      </c>
      <c r="G322" s="49" t="s">
        <v>4</v>
      </c>
      <c r="H322" s="50">
        <v>26646</v>
      </c>
      <c r="I322" s="51">
        <f t="shared" ref="I322:I385" si="81">H322-K322</f>
        <v>13799</v>
      </c>
      <c r="J322" s="44" t="s">
        <v>8</v>
      </c>
      <c r="K322" s="64">
        <v>12847</v>
      </c>
      <c r="L322" s="45">
        <f t="shared" ref="L322:L385" si="82">K322/E322</f>
        <v>0.24508756534015033</v>
      </c>
      <c r="M322" s="45">
        <f t="shared" ref="M322:M385" si="83">K322/D322</f>
        <v>0.15703843144924701</v>
      </c>
      <c r="N322" s="44">
        <f t="shared" ref="N322:N385" si="84">(H322-I322)/2</f>
        <v>6423.5</v>
      </c>
      <c r="O322" s="44" t="str">
        <f t="shared" ref="O322:O385" si="85">IF(G322="Lab",N322,"")</f>
        <v/>
      </c>
      <c r="P322" s="44">
        <f t="shared" ref="P322:P385" si="86">ROUNDUP((D322/10)/2, 0)</f>
        <v>4091</v>
      </c>
      <c r="Q322" s="44" t="str">
        <f t="shared" ref="Q322:Q385" si="87">IF(P322&gt;K322,"YES","")</f>
        <v/>
      </c>
      <c r="R322" s="44">
        <f t="shared" ref="R322:R385" si="88">ROUNDUP(D322/100,0)</f>
        <v>819</v>
      </c>
      <c r="S322" s="39" t="str">
        <f t="shared" ref="S322:S385" si="89">IF(R322&gt;K322,"YES","")</f>
        <v/>
      </c>
      <c r="T322" s="45">
        <f t="shared" ref="T322:T385" si="90">K322/D322</f>
        <v>0.15703843144924701</v>
      </c>
      <c r="U322" s="45">
        <f t="shared" ref="U322:U385" si="91">T322+F322</f>
        <v>0.79778261294738895</v>
      </c>
      <c r="W322" s="21" t="str">
        <f t="shared" ref="W322:W385" si="92">IF(Q322="yes", J322,G322)</f>
        <v>Con</v>
      </c>
      <c r="X322" s="7" t="str">
        <f t="shared" ref="X322:X385" si="93">IF(S322="yes", J322,G322)</f>
        <v>Con</v>
      </c>
      <c r="Y322" s="7" t="str">
        <f t="shared" ref="Y322:Y385" si="94">IF(U322&lt;74%, J322,G322)</f>
        <v>Con</v>
      </c>
      <c r="Z322" s="7" t="str">
        <f t="shared" ref="Z322:Z385" si="95">IF(U322&lt;84.5%, J322,G322)</f>
        <v>LD</v>
      </c>
      <c r="AA322" s="7" t="s">
        <v>4</v>
      </c>
      <c r="AB322" s="7" t="s">
        <v>4</v>
      </c>
      <c r="AC322" s="7" t="s">
        <v>4</v>
      </c>
    </row>
    <row r="323" spans="1:29" s="4" customFormat="1" ht="15.75" x14ac:dyDescent="0.25">
      <c r="A323" s="52" t="s">
        <v>338</v>
      </c>
      <c r="B323" s="48" t="s">
        <v>664</v>
      </c>
      <c r="C323" s="38">
        <v>2005</v>
      </c>
      <c r="D323" s="61">
        <v>66543</v>
      </c>
      <c r="E323" s="61">
        <v>39449</v>
      </c>
      <c r="F323" s="40">
        <f t="shared" si="80"/>
        <v>0.59283470838405239</v>
      </c>
      <c r="G323" s="49" t="s">
        <v>7</v>
      </c>
      <c r="H323" s="50">
        <v>18136</v>
      </c>
      <c r="I323" s="51">
        <f t="shared" si="81"/>
        <v>12549</v>
      </c>
      <c r="J323" s="44" t="s">
        <v>4</v>
      </c>
      <c r="K323" s="64">
        <v>5587</v>
      </c>
      <c r="L323" s="45">
        <f t="shared" si="82"/>
        <v>0.14162589672742021</v>
      </c>
      <c r="M323" s="45">
        <f t="shared" si="83"/>
        <v>8.3960747186030082E-2</v>
      </c>
      <c r="N323" s="44">
        <f t="shared" si="84"/>
        <v>2793.5</v>
      </c>
      <c r="O323" s="44">
        <f t="shared" si="85"/>
        <v>2793.5</v>
      </c>
      <c r="P323" s="44">
        <f t="shared" si="86"/>
        <v>3328</v>
      </c>
      <c r="Q323" s="44" t="str">
        <f t="shared" si="87"/>
        <v/>
      </c>
      <c r="R323" s="44">
        <f t="shared" si="88"/>
        <v>666</v>
      </c>
      <c r="S323" s="39" t="str">
        <f t="shared" si="89"/>
        <v/>
      </c>
      <c r="T323" s="45">
        <f t="shared" si="90"/>
        <v>8.3960747186030082E-2</v>
      </c>
      <c r="U323" s="45">
        <f t="shared" si="91"/>
        <v>0.67679545557008247</v>
      </c>
      <c r="W323" s="21" t="str">
        <f t="shared" si="92"/>
        <v>Lab</v>
      </c>
      <c r="X323" s="7" t="str">
        <f t="shared" si="93"/>
        <v>Lab</v>
      </c>
      <c r="Y323" s="7" t="str">
        <f t="shared" si="94"/>
        <v>Con</v>
      </c>
      <c r="Z323" s="7" t="str">
        <f t="shared" si="95"/>
        <v>Con</v>
      </c>
      <c r="AA323" s="7" t="s">
        <v>7</v>
      </c>
      <c r="AB323" s="10" t="s">
        <v>4</v>
      </c>
      <c r="AC323" s="7" t="s">
        <v>7</v>
      </c>
    </row>
    <row r="324" spans="1:29" s="4" customFormat="1" ht="15.75" x14ac:dyDescent="0.25">
      <c r="A324" s="47" t="s">
        <v>339</v>
      </c>
      <c r="B324" s="48" t="s">
        <v>666</v>
      </c>
      <c r="C324" s="38">
        <v>2005</v>
      </c>
      <c r="D324" s="61">
        <v>70721</v>
      </c>
      <c r="E324" s="61">
        <v>43000</v>
      </c>
      <c r="F324" s="40">
        <f t="shared" si="80"/>
        <v>0.60802307659676758</v>
      </c>
      <c r="G324" s="49" t="s">
        <v>4</v>
      </c>
      <c r="H324" s="50">
        <v>18781</v>
      </c>
      <c r="I324" s="51">
        <f t="shared" si="81"/>
        <v>17128</v>
      </c>
      <c r="J324" s="44" t="s">
        <v>7</v>
      </c>
      <c r="K324" s="64">
        <v>1653</v>
      </c>
      <c r="L324" s="45">
        <f t="shared" si="82"/>
        <v>3.844186046511628E-2</v>
      </c>
      <c r="M324" s="45">
        <f t="shared" si="83"/>
        <v>2.3373538270103647E-2</v>
      </c>
      <c r="N324" s="44">
        <f t="shared" si="84"/>
        <v>826.5</v>
      </c>
      <c r="O324" s="44" t="str">
        <f t="shared" si="85"/>
        <v/>
      </c>
      <c r="P324" s="44">
        <f t="shared" si="86"/>
        <v>3537</v>
      </c>
      <c r="Q324" s="44" t="str">
        <f t="shared" si="87"/>
        <v>YES</v>
      </c>
      <c r="R324" s="44">
        <f t="shared" si="88"/>
        <v>708</v>
      </c>
      <c r="S324" s="39" t="str">
        <f t="shared" si="89"/>
        <v/>
      </c>
      <c r="T324" s="45">
        <f t="shared" si="90"/>
        <v>2.3373538270103647E-2</v>
      </c>
      <c r="U324" s="45">
        <f t="shared" si="91"/>
        <v>0.63139661486687126</v>
      </c>
      <c r="W324" s="21" t="str">
        <f t="shared" si="92"/>
        <v>Lab</v>
      </c>
      <c r="X324" s="7" t="str">
        <f t="shared" si="93"/>
        <v>Con</v>
      </c>
      <c r="Y324" s="7" t="str">
        <f t="shared" si="94"/>
        <v>Lab</v>
      </c>
      <c r="Z324" s="7" t="str">
        <f t="shared" si="95"/>
        <v>Lab</v>
      </c>
      <c r="AA324" s="7" t="s">
        <v>7</v>
      </c>
      <c r="AB324" s="7" t="s">
        <v>4</v>
      </c>
      <c r="AC324" s="10" t="s">
        <v>4</v>
      </c>
    </row>
    <row r="325" spans="1:29" s="4" customFormat="1" ht="15.75" x14ac:dyDescent="0.25">
      <c r="A325" s="47" t="s">
        <v>340</v>
      </c>
      <c r="B325" s="48" t="s">
        <v>666</v>
      </c>
      <c r="C325" s="38">
        <v>2005</v>
      </c>
      <c r="D325" s="61">
        <v>79646</v>
      </c>
      <c r="E325" s="61">
        <v>42693</v>
      </c>
      <c r="F325" s="40">
        <f t="shared" si="80"/>
        <v>0.53603445245210057</v>
      </c>
      <c r="G325" s="49" t="s">
        <v>7</v>
      </c>
      <c r="H325" s="50">
        <v>20856</v>
      </c>
      <c r="I325" s="51">
        <f t="shared" si="81"/>
        <v>11628</v>
      </c>
      <c r="J325" s="44" t="s">
        <v>4</v>
      </c>
      <c r="K325" s="64">
        <v>9228</v>
      </c>
      <c r="L325" s="45">
        <f t="shared" si="82"/>
        <v>0.21614784625114186</v>
      </c>
      <c r="M325" s="45">
        <f t="shared" si="83"/>
        <v>0.11586269241393164</v>
      </c>
      <c r="N325" s="44">
        <f t="shared" si="84"/>
        <v>4614</v>
      </c>
      <c r="O325" s="44">
        <f t="shared" si="85"/>
        <v>4614</v>
      </c>
      <c r="P325" s="44">
        <f t="shared" si="86"/>
        <v>3983</v>
      </c>
      <c r="Q325" s="44" t="str">
        <f t="shared" si="87"/>
        <v/>
      </c>
      <c r="R325" s="44">
        <f t="shared" si="88"/>
        <v>797</v>
      </c>
      <c r="S325" s="39" t="str">
        <f t="shared" si="89"/>
        <v/>
      </c>
      <c r="T325" s="45">
        <f t="shared" si="90"/>
        <v>0.11586269241393164</v>
      </c>
      <c r="U325" s="45">
        <f t="shared" si="91"/>
        <v>0.65189714486603223</v>
      </c>
      <c r="W325" s="21" t="str">
        <f t="shared" si="92"/>
        <v>Lab</v>
      </c>
      <c r="X325" s="7" t="str">
        <f t="shared" si="93"/>
        <v>Lab</v>
      </c>
      <c r="Y325" s="7" t="str">
        <f t="shared" si="94"/>
        <v>Con</v>
      </c>
      <c r="Z325" s="7" t="str">
        <f t="shared" si="95"/>
        <v>Con</v>
      </c>
      <c r="AA325" s="7" t="s">
        <v>7</v>
      </c>
      <c r="AB325" s="7" t="s">
        <v>7</v>
      </c>
      <c r="AC325" s="7" t="s">
        <v>7</v>
      </c>
    </row>
    <row r="326" spans="1:29" s="4" customFormat="1" ht="15.75" x14ac:dyDescent="0.25">
      <c r="A326" s="47" t="s">
        <v>341</v>
      </c>
      <c r="B326" s="48" t="s">
        <v>661</v>
      </c>
      <c r="C326" s="38">
        <v>2005</v>
      </c>
      <c r="D326" s="61">
        <v>59291</v>
      </c>
      <c r="E326" s="61">
        <v>36098</v>
      </c>
      <c r="F326" s="40">
        <f t="shared" si="80"/>
        <v>0.60882764669174072</v>
      </c>
      <c r="G326" s="49" t="s">
        <v>7</v>
      </c>
      <c r="H326" s="50">
        <v>18318</v>
      </c>
      <c r="I326" s="51">
        <f t="shared" si="81"/>
        <v>7059</v>
      </c>
      <c r="J326" s="44" t="s">
        <v>12</v>
      </c>
      <c r="K326" s="64">
        <v>11259</v>
      </c>
      <c r="L326" s="45">
        <f t="shared" si="82"/>
        <v>0.31190093633996341</v>
      </c>
      <c r="M326" s="45">
        <f t="shared" si="83"/>
        <v>0.18989391307281037</v>
      </c>
      <c r="N326" s="44">
        <f t="shared" si="84"/>
        <v>5629.5</v>
      </c>
      <c r="O326" s="44">
        <f t="shared" si="85"/>
        <v>5629.5</v>
      </c>
      <c r="P326" s="44">
        <f t="shared" si="86"/>
        <v>2965</v>
      </c>
      <c r="Q326" s="44" t="str">
        <f t="shared" si="87"/>
        <v/>
      </c>
      <c r="R326" s="44">
        <f t="shared" si="88"/>
        <v>593</v>
      </c>
      <c r="S326" s="39" t="str">
        <f t="shared" si="89"/>
        <v/>
      </c>
      <c r="T326" s="45">
        <f t="shared" si="90"/>
        <v>0.18989391307281037</v>
      </c>
      <c r="U326" s="45">
        <f t="shared" si="91"/>
        <v>0.79872155976455106</v>
      </c>
      <c r="W326" s="21" t="str">
        <f t="shared" si="92"/>
        <v>Lab</v>
      </c>
      <c r="X326" s="7" t="str">
        <f t="shared" si="93"/>
        <v>Lab</v>
      </c>
      <c r="Y326" s="7" t="str">
        <f t="shared" si="94"/>
        <v>Lab</v>
      </c>
      <c r="Z326" s="7" t="str">
        <f t="shared" si="95"/>
        <v>SNP</v>
      </c>
      <c r="AA326" s="7" t="s">
        <v>7</v>
      </c>
      <c r="AB326" s="7" t="s">
        <v>7</v>
      </c>
      <c r="AC326" s="7" t="s">
        <v>7</v>
      </c>
    </row>
    <row r="327" spans="1:29" s="4" customFormat="1" ht="15.75" x14ac:dyDescent="0.25">
      <c r="A327" s="47" t="s">
        <v>706</v>
      </c>
      <c r="B327" s="48" t="s">
        <v>661</v>
      </c>
      <c r="C327" s="38">
        <v>2005</v>
      </c>
      <c r="D327" s="61">
        <v>69395</v>
      </c>
      <c r="E327" s="61">
        <v>44255</v>
      </c>
      <c r="F327" s="40">
        <f t="shared" si="80"/>
        <v>0.6377260609554003</v>
      </c>
      <c r="G327" s="49" t="s">
        <v>8</v>
      </c>
      <c r="H327" s="50">
        <v>17830</v>
      </c>
      <c r="I327" s="51">
        <f t="shared" si="81"/>
        <v>13682</v>
      </c>
      <c r="J327" s="44" t="s">
        <v>7</v>
      </c>
      <c r="K327" s="64">
        <v>4148</v>
      </c>
      <c r="L327" s="45">
        <f t="shared" si="82"/>
        <v>9.3729522087899669E-2</v>
      </c>
      <c r="M327" s="45">
        <f t="shared" si="83"/>
        <v>5.9773758916348438E-2</v>
      </c>
      <c r="N327" s="44">
        <f t="shared" si="84"/>
        <v>2074</v>
      </c>
      <c r="O327" s="44" t="str">
        <f t="shared" si="85"/>
        <v/>
      </c>
      <c r="P327" s="44">
        <f t="shared" si="86"/>
        <v>3470</v>
      </c>
      <c r="Q327" s="44" t="str">
        <f t="shared" si="87"/>
        <v/>
      </c>
      <c r="R327" s="44">
        <f t="shared" si="88"/>
        <v>694</v>
      </c>
      <c r="S327" s="39" t="str">
        <f t="shared" si="89"/>
        <v/>
      </c>
      <c r="T327" s="45">
        <f t="shared" si="90"/>
        <v>5.9773758916348438E-2</v>
      </c>
      <c r="U327" s="45">
        <f t="shared" si="91"/>
        <v>0.69749981987174869</v>
      </c>
      <c r="W327" s="21" t="str">
        <f t="shared" si="92"/>
        <v>LD</v>
      </c>
      <c r="X327" s="7" t="str">
        <f t="shared" si="93"/>
        <v>LD</v>
      </c>
      <c r="Y327" s="7" t="str">
        <f t="shared" si="94"/>
        <v>Lab</v>
      </c>
      <c r="Z327" s="7" t="str">
        <f t="shared" si="95"/>
        <v>Lab</v>
      </c>
      <c r="AA327" s="7" t="s">
        <v>7</v>
      </c>
      <c r="AB327" s="6" t="s">
        <v>8</v>
      </c>
      <c r="AC327" s="6" t="s">
        <v>8</v>
      </c>
    </row>
    <row r="328" spans="1:29" s="4" customFormat="1" ht="15.75" x14ac:dyDescent="0.25">
      <c r="A328" s="52" t="s">
        <v>343</v>
      </c>
      <c r="B328" s="48" t="s">
        <v>668</v>
      </c>
      <c r="C328" s="38">
        <v>2005</v>
      </c>
      <c r="D328" s="61">
        <v>68409</v>
      </c>
      <c r="E328" s="61">
        <v>41878</v>
      </c>
      <c r="F328" s="40">
        <f t="shared" si="80"/>
        <v>0.61217091318393779</v>
      </c>
      <c r="G328" s="49" t="s">
        <v>7</v>
      </c>
      <c r="H328" s="50">
        <v>18336</v>
      </c>
      <c r="I328" s="51">
        <f t="shared" si="81"/>
        <v>13004</v>
      </c>
      <c r="J328" s="44" t="s">
        <v>4</v>
      </c>
      <c r="K328" s="64">
        <v>5332</v>
      </c>
      <c r="L328" s="45">
        <f t="shared" si="82"/>
        <v>0.12732222169158031</v>
      </c>
      <c r="M328" s="45">
        <f t="shared" si="83"/>
        <v>7.7942960721542484E-2</v>
      </c>
      <c r="N328" s="44">
        <f t="shared" si="84"/>
        <v>2666</v>
      </c>
      <c r="O328" s="44">
        <f t="shared" si="85"/>
        <v>2666</v>
      </c>
      <c r="P328" s="44">
        <f t="shared" si="86"/>
        <v>3421</v>
      </c>
      <c r="Q328" s="44" t="str">
        <f t="shared" si="87"/>
        <v/>
      </c>
      <c r="R328" s="44">
        <f t="shared" si="88"/>
        <v>685</v>
      </c>
      <c r="S328" s="39" t="str">
        <f t="shared" si="89"/>
        <v/>
      </c>
      <c r="T328" s="45">
        <f t="shared" si="90"/>
        <v>7.7942960721542484E-2</v>
      </c>
      <c r="U328" s="45">
        <f t="shared" si="91"/>
        <v>0.69011387390548029</v>
      </c>
      <c r="W328" s="21" t="str">
        <f t="shared" si="92"/>
        <v>Lab</v>
      </c>
      <c r="X328" s="7" t="str">
        <f t="shared" si="93"/>
        <v>Lab</v>
      </c>
      <c r="Y328" s="7" t="str">
        <f t="shared" si="94"/>
        <v>Con</v>
      </c>
      <c r="Z328" s="7" t="str">
        <f t="shared" si="95"/>
        <v>Con</v>
      </c>
      <c r="AA328" s="7" t="s">
        <v>7</v>
      </c>
      <c r="AB328" s="10" t="s">
        <v>4</v>
      </c>
      <c r="AC328" s="7" t="s">
        <v>7</v>
      </c>
    </row>
    <row r="329" spans="1:29" s="4" customFormat="1" ht="15.75" x14ac:dyDescent="0.25">
      <c r="A329" s="47" t="s">
        <v>344</v>
      </c>
      <c r="B329" s="48" t="s">
        <v>662</v>
      </c>
      <c r="C329" s="38">
        <v>2005</v>
      </c>
      <c r="D329" s="61">
        <v>107737</v>
      </c>
      <c r="E329" s="61">
        <v>66843</v>
      </c>
      <c r="F329" s="40">
        <f t="shared" si="80"/>
        <v>0.62042752257813005</v>
      </c>
      <c r="G329" s="49" t="s">
        <v>4</v>
      </c>
      <c r="H329" s="50">
        <v>32717</v>
      </c>
      <c r="I329" s="51">
        <f t="shared" si="81"/>
        <v>19739</v>
      </c>
      <c r="J329" s="44" t="s">
        <v>8</v>
      </c>
      <c r="K329" s="64">
        <v>12978</v>
      </c>
      <c r="L329" s="45">
        <f t="shared" si="82"/>
        <v>0.19415645617342131</v>
      </c>
      <c r="M329" s="45">
        <f t="shared" si="83"/>
        <v>0.12046000909622506</v>
      </c>
      <c r="N329" s="44">
        <f t="shared" si="84"/>
        <v>6489</v>
      </c>
      <c r="O329" s="44" t="str">
        <f t="shared" si="85"/>
        <v/>
      </c>
      <c r="P329" s="44">
        <f t="shared" si="86"/>
        <v>5387</v>
      </c>
      <c r="Q329" s="44" t="str">
        <f t="shared" si="87"/>
        <v/>
      </c>
      <c r="R329" s="44">
        <f t="shared" si="88"/>
        <v>1078</v>
      </c>
      <c r="S329" s="39" t="str">
        <f t="shared" si="89"/>
        <v/>
      </c>
      <c r="T329" s="45">
        <f t="shared" si="90"/>
        <v>0.12046000909622506</v>
      </c>
      <c r="U329" s="45">
        <f t="shared" si="91"/>
        <v>0.74088753167435506</v>
      </c>
      <c r="W329" s="21" t="str">
        <f t="shared" si="92"/>
        <v>Con</v>
      </c>
      <c r="X329" s="7" t="str">
        <f t="shared" si="93"/>
        <v>Con</v>
      </c>
      <c r="Y329" s="7" t="str">
        <f t="shared" si="94"/>
        <v>Con</v>
      </c>
      <c r="Z329" s="7" t="str">
        <f t="shared" si="95"/>
        <v>LD</v>
      </c>
      <c r="AA329" s="7" t="s">
        <v>4</v>
      </c>
      <c r="AB329" s="7" t="s">
        <v>4</v>
      </c>
      <c r="AC329" s="7" t="s">
        <v>4</v>
      </c>
    </row>
    <row r="330" spans="1:29" s="4" customFormat="1" ht="15.75" x14ac:dyDescent="0.25">
      <c r="A330" s="47" t="s">
        <v>345</v>
      </c>
      <c r="B330" s="48" t="s">
        <v>666</v>
      </c>
      <c r="C330" s="38">
        <v>2005</v>
      </c>
      <c r="D330" s="61">
        <v>58428</v>
      </c>
      <c r="E330" s="61">
        <v>31494</v>
      </c>
      <c r="F330" s="40">
        <f t="shared" si="80"/>
        <v>0.53902238652700762</v>
      </c>
      <c r="G330" s="49" t="s">
        <v>7</v>
      </c>
      <c r="H330" s="50">
        <v>16118</v>
      </c>
      <c r="I330" s="51">
        <f t="shared" si="81"/>
        <v>9402</v>
      </c>
      <c r="J330" s="44" t="s">
        <v>8</v>
      </c>
      <c r="K330" s="64">
        <v>6716</v>
      </c>
      <c r="L330" s="45">
        <f t="shared" si="82"/>
        <v>0.21324696767638279</v>
      </c>
      <c r="M330" s="45">
        <f t="shared" si="83"/>
        <v>0.11494488943657151</v>
      </c>
      <c r="N330" s="44">
        <f t="shared" si="84"/>
        <v>3358</v>
      </c>
      <c r="O330" s="44">
        <f t="shared" si="85"/>
        <v>3358</v>
      </c>
      <c r="P330" s="44">
        <f t="shared" si="86"/>
        <v>2922</v>
      </c>
      <c r="Q330" s="44" t="str">
        <f t="shared" si="87"/>
        <v/>
      </c>
      <c r="R330" s="44">
        <f t="shared" si="88"/>
        <v>585</v>
      </c>
      <c r="S330" s="39" t="str">
        <f t="shared" si="89"/>
        <v/>
      </c>
      <c r="T330" s="45">
        <f t="shared" si="90"/>
        <v>0.11494488943657151</v>
      </c>
      <c r="U330" s="45">
        <f t="shared" si="91"/>
        <v>0.65396727596357918</v>
      </c>
      <c r="W330" s="21" t="str">
        <f t="shared" si="92"/>
        <v>Lab</v>
      </c>
      <c r="X330" s="7" t="str">
        <f t="shared" si="93"/>
        <v>Lab</v>
      </c>
      <c r="Y330" s="7" t="str">
        <f t="shared" si="94"/>
        <v>LD</v>
      </c>
      <c r="Z330" s="7" t="str">
        <f t="shared" si="95"/>
        <v>LD</v>
      </c>
      <c r="AA330" s="7" t="s">
        <v>7</v>
      </c>
      <c r="AB330" s="7" t="s">
        <v>7</v>
      </c>
      <c r="AC330" s="7" t="s">
        <v>7</v>
      </c>
    </row>
    <row r="331" spans="1:29" s="4" customFormat="1" ht="15.75" x14ac:dyDescent="0.25">
      <c r="A331" s="47" t="s">
        <v>346</v>
      </c>
      <c r="B331" s="48" t="s">
        <v>666</v>
      </c>
      <c r="C331" s="38">
        <v>2005</v>
      </c>
      <c r="D331" s="61">
        <v>57748</v>
      </c>
      <c r="E331" s="61">
        <v>30961</v>
      </c>
      <c r="F331" s="40">
        <f t="shared" si="80"/>
        <v>0.53613977973263138</v>
      </c>
      <c r="G331" s="49" t="s">
        <v>7</v>
      </c>
      <c r="H331" s="50">
        <v>12345</v>
      </c>
      <c r="I331" s="51">
        <f t="shared" si="81"/>
        <v>11861</v>
      </c>
      <c r="J331" s="44" t="s">
        <v>8</v>
      </c>
      <c r="K331" s="64">
        <v>484</v>
      </c>
      <c r="L331" s="45">
        <f t="shared" si="82"/>
        <v>1.5632570007428702E-2</v>
      </c>
      <c r="M331" s="45">
        <f t="shared" si="83"/>
        <v>8.3812426404377641E-3</v>
      </c>
      <c r="N331" s="44">
        <f t="shared" si="84"/>
        <v>242</v>
      </c>
      <c r="O331" s="44">
        <f t="shared" si="85"/>
        <v>242</v>
      </c>
      <c r="P331" s="44">
        <f t="shared" si="86"/>
        <v>2888</v>
      </c>
      <c r="Q331" s="44" t="str">
        <f t="shared" si="87"/>
        <v>YES</v>
      </c>
      <c r="R331" s="44">
        <f t="shared" si="88"/>
        <v>578</v>
      </c>
      <c r="S331" s="39" t="str">
        <f t="shared" si="89"/>
        <v>YES</v>
      </c>
      <c r="T331" s="45">
        <f t="shared" si="90"/>
        <v>8.3812426404377641E-3</v>
      </c>
      <c r="U331" s="45">
        <f t="shared" si="91"/>
        <v>0.5445210223730691</v>
      </c>
      <c r="W331" s="21" t="str">
        <f t="shared" si="92"/>
        <v>LD</v>
      </c>
      <c r="X331" s="7" t="str">
        <f t="shared" si="93"/>
        <v>LD</v>
      </c>
      <c r="Y331" s="7" t="str">
        <f t="shared" si="94"/>
        <v>LD</v>
      </c>
      <c r="Z331" s="7" t="str">
        <f t="shared" si="95"/>
        <v>LD</v>
      </c>
      <c r="AA331" s="7" t="s">
        <v>8</v>
      </c>
      <c r="AB331" s="10" t="s">
        <v>8</v>
      </c>
      <c r="AC331" s="10" t="s">
        <v>8</v>
      </c>
    </row>
    <row r="332" spans="1:29" s="4" customFormat="1" ht="15.75" x14ac:dyDescent="0.25">
      <c r="A332" s="47" t="s">
        <v>347</v>
      </c>
      <c r="B332" s="48" t="s">
        <v>672</v>
      </c>
      <c r="C332" s="38">
        <v>2005</v>
      </c>
      <c r="D332" s="61">
        <v>50095</v>
      </c>
      <c r="E332" s="61">
        <v>30865</v>
      </c>
      <c r="F332" s="40">
        <f t="shared" si="80"/>
        <v>0.6161293542269688</v>
      </c>
      <c r="G332" s="49" t="s">
        <v>7</v>
      </c>
      <c r="H332" s="50">
        <v>19687</v>
      </c>
      <c r="I332" s="51">
        <f t="shared" si="81"/>
        <v>3947</v>
      </c>
      <c r="J332" s="44" t="s">
        <v>9</v>
      </c>
      <c r="K332" s="64">
        <v>15740</v>
      </c>
      <c r="L332" s="45">
        <f t="shared" si="82"/>
        <v>0.50996274096873484</v>
      </c>
      <c r="M332" s="45">
        <f t="shared" si="83"/>
        <v>0.3142030142728815</v>
      </c>
      <c r="N332" s="44">
        <f t="shared" si="84"/>
        <v>7870</v>
      </c>
      <c r="O332" s="44">
        <f t="shared" si="85"/>
        <v>7870</v>
      </c>
      <c r="P332" s="44">
        <f t="shared" si="86"/>
        <v>2505</v>
      </c>
      <c r="Q332" s="44" t="str">
        <f t="shared" si="87"/>
        <v/>
      </c>
      <c r="R332" s="44">
        <f t="shared" si="88"/>
        <v>501</v>
      </c>
      <c r="S332" s="39" t="str">
        <f t="shared" si="89"/>
        <v/>
      </c>
      <c r="T332" s="45">
        <f t="shared" si="90"/>
        <v>0.3142030142728815</v>
      </c>
      <c r="U332" s="45">
        <f t="shared" si="91"/>
        <v>0.93033236849985035</v>
      </c>
      <c r="W332" s="21" t="str">
        <f t="shared" si="92"/>
        <v>Lab</v>
      </c>
      <c r="X332" s="7" t="str">
        <f t="shared" si="93"/>
        <v>Lab</v>
      </c>
      <c r="Y332" s="7" t="str">
        <f t="shared" si="94"/>
        <v>Lab</v>
      </c>
      <c r="Z332" s="7" t="str">
        <f t="shared" si="95"/>
        <v>Lab</v>
      </c>
      <c r="AA332" s="7" t="s">
        <v>7</v>
      </c>
      <c r="AB332" s="7" t="s">
        <v>7</v>
      </c>
      <c r="AC332" s="7" t="s">
        <v>7</v>
      </c>
    </row>
    <row r="333" spans="1:29" s="4" customFormat="1" ht="15.75" x14ac:dyDescent="0.25">
      <c r="A333" s="47" t="s">
        <v>348</v>
      </c>
      <c r="B333" s="48" t="s">
        <v>670</v>
      </c>
      <c r="C333" s="38">
        <v>2005</v>
      </c>
      <c r="D333" s="61">
        <v>61736</v>
      </c>
      <c r="E333" s="61">
        <v>33978</v>
      </c>
      <c r="F333" s="40">
        <f t="shared" si="80"/>
        <v>0.5503757937022159</v>
      </c>
      <c r="G333" s="49" t="s">
        <v>7</v>
      </c>
      <c r="H333" s="50">
        <v>20554</v>
      </c>
      <c r="I333" s="51">
        <f t="shared" si="81"/>
        <v>6650</v>
      </c>
      <c r="J333" s="44" t="s">
        <v>8</v>
      </c>
      <c r="K333" s="64">
        <v>13904</v>
      </c>
      <c r="L333" s="45">
        <f t="shared" si="82"/>
        <v>0.40920595679557359</v>
      </c>
      <c r="M333" s="45">
        <f t="shared" si="83"/>
        <v>0.22521705325903849</v>
      </c>
      <c r="N333" s="44">
        <f t="shared" si="84"/>
        <v>6952</v>
      </c>
      <c r="O333" s="44">
        <f t="shared" si="85"/>
        <v>6952</v>
      </c>
      <c r="P333" s="44">
        <f t="shared" si="86"/>
        <v>3087</v>
      </c>
      <c r="Q333" s="44" t="str">
        <f t="shared" si="87"/>
        <v/>
      </c>
      <c r="R333" s="44">
        <f t="shared" si="88"/>
        <v>618</v>
      </c>
      <c r="S333" s="39" t="str">
        <f t="shared" si="89"/>
        <v/>
      </c>
      <c r="T333" s="45">
        <f t="shared" si="90"/>
        <v>0.22521705325903849</v>
      </c>
      <c r="U333" s="45">
        <f t="shared" si="91"/>
        <v>0.77559284696125441</v>
      </c>
      <c r="W333" s="21" t="str">
        <f t="shared" si="92"/>
        <v>Lab</v>
      </c>
      <c r="X333" s="7" t="str">
        <f t="shared" si="93"/>
        <v>Lab</v>
      </c>
      <c r="Y333" s="7" t="str">
        <f t="shared" si="94"/>
        <v>Lab</v>
      </c>
      <c r="Z333" s="7" t="str">
        <f t="shared" si="95"/>
        <v>LD</v>
      </c>
      <c r="AA333" s="7" t="s">
        <v>7</v>
      </c>
      <c r="AB333" s="7" t="s">
        <v>7</v>
      </c>
      <c r="AC333" s="7" t="s">
        <v>7</v>
      </c>
    </row>
    <row r="334" spans="1:29" s="4" customFormat="1" ht="31.5" x14ac:dyDescent="0.25">
      <c r="A334" s="47" t="s">
        <v>349</v>
      </c>
      <c r="B334" s="48" t="s">
        <v>681</v>
      </c>
      <c r="C334" s="38">
        <v>2005</v>
      </c>
      <c r="D334" s="61">
        <v>66986</v>
      </c>
      <c r="E334" s="61">
        <v>46312</v>
      </c>
      <c r="F334" s="40">
        <f t="shared" si="80"/>
        <v>0.69136834562445881</v>
      </c>
      <c r="G334" s="49" t="s">
        <v>7</v>
      </c>
      <c r="H334" s="50">
        <v>20720</v>
      </c>
      <c r="I334" s="51">
        <f t="shared" si="81"/>
        <v>15868</v>
      </c>
      <c r="J334" s="44" t="s">
        <v>4</v>
      </c>
      <c r="K334" s="64">
        <v>4852</v>
      </c>
      <c r="L334" s="45">
        <f t="shared" si="82"/>
        <v>0.10476766280877527</v>
      </c>
      <c r="M334" s="45">
        <f t="shared" si="83"/>
        <v>7.24330457110441E-2</v>
      </c>
      <c r="N334" s="44">
        <f t="shared" si="84"/>
        <v>2426</v>
      </c>
      <c r="O334" s="44">
        <f t="shared" si="85"/>
        <v>2426</v>
      </c>
      <c r="P334" s="44">
        <f t="shared" si="86"/>
        <v>3350</v>
      </c>
      <c r="Q334" s="44" t="str">
        <f t="shared" si="87"/>
        <v/>
      </c>
      <c r="R334" s="44">
        <f t="shared" si="88"/>
        <v>670</v>
      </c>
      <c r="S334" s="39" t="str">
        <f t="shared" si="89"/>
        <v/>
      </c>
      <c r="T334" s="45">
        <f t="shared" si="90"/>
        <v>7.24330457110441E-2</v>
      </c>
      <c r="U334" s="45">
        <f t="shared" si="91"/>
        <v>0.76380139133550295</v>
      </c>
      <c r="W334" s="21" t="str">
        <f t="shared" si="92"/>
        <v>Lab</v>
      </c>
      <c r="X334" s="7" t="str">
        <f t="shared" si="93"/>
        <v>Lab</v>
      </c>
      <c r="Y334" s="7" t="str">
        <f t="shared" si="94"/>
        <v>Lab</v>
      </c>
      <c r="Z334" s="7" t="str">
        <f t="shared" si="95"/>
        <v>Con</v>
      </c>
      <c r="AA334" s="7" t="s">
        <v>7</v>
      </c>
      <c r="AB334" s="10" t="s">
        <v>4</v>
      </c>
      <c r="AC334" s="7" t="s">
        <v>7</v>
      </c>
    </row>
    <row r="335" spans="1:29" s="4" customFormat="1" ht="15.75" x14ac:dyDescent="0.25">
      <c r="A335" s="47" t="s">
        <v>705</v>
      </c>
      <c r="B335" s="48" t="s">
        <v>666</v>
      </c>
      <c r="C335" s="38">
        <v>2005</v>
      </c>
      <c r="D335" s="61">
        <v>62676</v>
      </c>
      <c r="E335" s="61">
        <v>31336</v>
      </c>
      <c r="F335" s="40">
        <f t="shared" si="80"/>
        <v>0.49996808985895719</v>
      </c>
      <c r="G335" s="49" t="s">
        <v>4</v>
      </c>
      <c r="H335" s="50">
        <v>18144</v>
      </c>
      <c r="I335" s="51">
        <f t="shared" si="81"/>
        <v>5726</v>
      </c>
      <c r="J335" s="44" t="s">
        <v>8</v>
      </c>
      <c r="K335" s="64">
        <v>12418</v>
      </c>
      <c r="L335" s="45">
        <f t="shared" si="82"/>
        <v>0.39628542251723259</v>
      </c>
      <c r="M335" s="45">
        <f t="shared" si="83"/>
        <v>0.19813006573489056</v>
      </c>
      <c r="N335" s="44">
        <f t="shared" si="84"/>
        <v>6209</v>
      </c>
      <c r="O335" s="44" t="str">
        <f t="shared" si="85"/>
        <v/>
      </c>
      <c r="P335" s="44">
        <f t="shared" si="86"/>
        <v>3134</v>
      </c>
      <c r="Q335" s="44" t="str">
        <f t="shared" si="87"/>
        <v/>
      </c>
      <c r="R335" s="44">
        <f t="shared" si="88"/>
        <v>627</v>
      </c>
      <c r="S335" s="39" t="str">
        <f t="shared" si="89"/>
        <v/>
      </c>
      <c r="T335" s="45">
        <f t="shared" si="90"/>
        <v>0.19813006573489056</v>
      </c>
      <c r="U335" s="45">
        <f t="shared" si="91"/>
        <v>0.69809815559384769</v>
      </c>
      <c r="W335" s="21" t="str">
        <f t="shared" si="92"/>
        <v>Con</v>
      </c>
      <c r="X335" s="7" t="str">
        <f t="shared" si="93"/>
        <v>Con</v>
      </c>
      <c r="Y335" s="7" t="str">
        <f t="shared" si="94"/>
        <v>LD</v>
      </c>
      <c r="Z335" s="7" t="str">
        <f t="shared" si="95"/>
        <v>LD</v>
      </c>
      <c r="AA335" s="7" t="s">
        <v>4</v>
      </c>
      <c r="AB335" s="7" t="s">
        <v>4</v>
      </c>
      <c r="AC335" s="7" t="s">
        <v>4</v>
      </c>
    </row>
    <row r="336" spans="1:29" s="4" customFormat="1" ht="15.75" x14ac:dyDescent="0.25">
      <c r="A336" s="47" t="s">
        <v>352</v>
      </c>
      <c r="B336" s="48" t="s">
        <v>665</v>
      </c>
      <c r="C336" s="38">
        <v>2005</v>
      </c>
      <c r="D336" s="61">
        <v>80232</v>
      </c>
      <c r="E336" s="61">
        <v>55646</v>
      </c>
      <c r="F336" s="40">
        <f t="shared" si="80"/>
        <v>0.6935636653704258</v>
      </c>
      <c r="G336" s="49" t="s">
        <v>4</v>
      </c>
      <c r="H336" s="50">
        <v>25401</v>
      </c>
      <c r="I336" s="51">
        <f t="shared" si="81"/>
        <v>22100</v>
      </c>
      <c r="J336" s="44" t="s">
        <v>7</v>
      </c>
      <c r="K336" s="64">
        <v>3301</v>
      </c>
      <c r="L336" s="45">
        <f t="shared" si="82"/>
        <v>5.932142472055494E-2</v>
      </c>
      <c r="M336" s="45">
        <f t="shared" si="83"/>
        <v>4.1143184764183868E-2</v>
      </c>
      <c r="N336" s="44">
        <f t="shared" si="84"/>
        <v>1650.5</v>
      </c>
      <c r="O336" s="44" t="str">
        <f t="shared" si="85"/>
        <v/>
      </c>
      <c r="P336" s="44">
        <f t="shared" si="86"/>
        <v>4012</v>
      </c>
      <c r="Q336" s="44" t="str">
        <f t="shared" si="87"/>
        <v>YES</v>
      </c>
      <c r="R336" s="44">
        <f t="shared" si="88"/>
        <v>803</v>
      </c>
      <c r="S336" s="39" t="str">
        <f t="shared" si="89"/>
        <v/>
      </c>
      <c r="T336" s="45">
        <f t="shared" si="90"/>
        <v>4.1143184764183868E-2</v>
      </c>
      <c r="U336" s="45">
        <f t="shared" si="91"/>
        <v>0.73470685013460968</v>
      </c>
      <c r="W336" s="21" t="str">
        <f t="shared" si="92"/>
        <v>Lab</v>
      </c>
      <c r="X336" s="7" t="str">
        <f t="shared" si="93"/>
        <v>Con</v>
      </c>
      <c r="Y336" s="7" t="str">
        <f t="shared" si="94"/>
        <v>Lab</v>
      </c>
      <c r="Z336" s="7" t="str">
        <f t="shared" si="95"/>
        <v>Lab</v>
      </c>
      <c r="AA336" s="7" t="s">
        <v>7</v>
      </c>
      <c r="AB336" s="7" t="s">
        <v>4</v>
      </c>
      <c r="AC336" s="10" t="s">
        <v>4</v>
      </c>
    </row>
    <row r="337" spans="1:29" s="4" customFormat="1" ht="15.75" x14ac:dyDescent="0.25">
      <c r="A337" s="47" t="s">
        <v>353</v>
      </c>
      <c r="B337" s="48" t="s">
        <v>661</v>
      </c>
      <c r="C337" s="38">
        <v>2005</v>
      </c>
      <c r="D337" s="61">
        <v>71400</v>
      </c>
      <c r="E337" s="61">
        <v>44383</v>
      </c>
      <c r="F337" s="40">
        <f t="shared" si="80"/>
        <v>0.62161064425770307</v>
      </c>
      <c r="G337" s="49" t="s">
        <v>7</v>
      </c>
      <c r="H337" s="50">
        <v>20976</v>
      </c>
      <c r="I337" s="51">
        <f t="shared" si="81"/>
        <v>12273</v>
      </c>
      <c r="J337" s="44" t="s">
        <v>12</v>
      </c>
      <c r="K337" s="64">
        <v>8703</v>
      </c>
      <c r="L337" s="45">
        <f t="shared" si="82"/>
        <v>0.19608859247910235</v>
      </c>
      <c r="M337" s="45">
        <f t="shared" si="83"/>
        <v>0.12189075630252101</v>
      </c>
      <c r="N337" s="44">
        <f t="shared" si="84"/>
        <v>4351.5</v>
      </c>
      <c r="O337" s="44">
        <f t="shared" si="85"/>
        <v>4351.5</v>
      </c>
      <c r="P337" s="44">
        <f t="shared" si="86"/>
        <v>3570</v>
      </c>
      <c r="Q337" s="44" t="str">
        <f t="shared" si="87"/>
        <v/>
      </c>
      <c r="R337" s="44">
        <f t="shared" si="88"/>
        <v>714</v>
      </c>
      <c r="S337" s="39" t="str">
        <f t="shared" si="89"/>
        <v/>
      </c>
      <c r="T337" s="45">
        <f t="shared" si="90"/>
        <v>0.12189075630252101</v>
      </c>
      <c r="U337" s="45">
        <f t="shared" si="91"/>
        <v>0.74350140056022407</v>
      </c>
      <c r="W337" s="21" t="str">
        <f t="shared" si="92"/>
        <v>Lab</v>
      </c>
      <c r="X337" s="7" t="str">
        <f t="shared" si="93"/>
        <v>Lab</v>
      </c>
      <c r="Y337" s="7" t="str">
        <f t="shared" si="94"/>
        <v>Lab</v>
      </c>
      <c r="Z337" s="7" t="str">
        <f t="shared" si="95"/>
        <v>SNP</v>
      </c>
      <c r="AA337" s="7" t="s">
        <v>7</v>
      </c>
      <c r="AB337" s="7" t="s">
        <v>7</v>
      </c>
      <c r="AC337" s="7" t="s">
        <v>7</v>
      </c>
    </row>
    <row r="338" spans="1:29" s="4" customFormat="1" ht="15.75" x14ac:dyDescent="0.25">
      <c r="A338" s="47" t="s">
        <v>354</v>
      </c>
      <c r="B338" s="48" t="s">
        <v>666</v>
      </c>
      <c r="C338" s="38">
        <v>2005</v>
      </c>
      <c r="D338" s="61">
        <v>72658</v>
      </c>
      <c r="E338" s="61">
        <v>49750</v>
      </c>
      <c r="F338" s="40">
        <f t="shared" si="80"/>
        <v>0.68471469074293267</v>
      </c>
      <c r="G338" s="49" t="s">
        <v>8</v>
      </c>
      <c r="H338" s="50">
        <v>25397</v>
      </c>
      <c r="I338" s="51">
        <f t="shared" si="81"/>
        <v>16431</v>
      </c>
      <c r="J338" s="44" t="s">
        <v>4</v>
      </c>
      <c r="K338" s="64">
        <v>8966</v>
      </c>
      <c r="L338" s="45">
        <f t="shared" si="82"/>
        <v>0.1802211055276382</v>
      </c>
      <c r="M338" s="45">
        <f t="shared" si="83"/>
        <v>0.12340003853670621</v>
      </c>
      <c r="N338" s="44">
        <f t="shared" si="84"/>
        <v>4483</v>
      </c>
      <c r="O338" s="44" t="str">
        <f t="shared" si="85"/>
        <v/>
      </c>
      <c r="P338" s="44">
        <f t="shared" si="86"/>
        <v>3633</v>
      </c>
      <c r="Q338" s="44" t="str">
        <f t="shared" si="87"/>
        <v/>
      </c>
      <c r="R338" s="44">
        <f t="shared" si="88"/>
        <v>727</v>
      </c>
      <c r="S338" s="39" t="str">
        <f t="shared" si="89"/>
        <v/>
      </c>
      <c r="T338" s="45">
        <f t="shared" si="90"/>
        <v>0.12340003853670621</v>
      </c>
      <c r="U338" s="45">
        <f t="shared" si="91"/>
        <v>0.8081147292796389</v>
      </c>
      <c r="W338" s="21" t="str">
        <f t="shared" si="92"/>
        <v>LD</v>
      </c>
      <c r="X338" s="7" t="str">
        <f t="shared" si="93"/>
        <v>LD</v>
      </c>
      <c r="Y338" s="7" t="str">
        <f t="shared" si="94"/>
        <v>LD</v>
      </c>
      <c r="Z338" s="7" t="str">
        <f t="shared" si="95"/>
        <v>Con</v>
      </c>
      <c r="AA338" s="7" t="s">
        <v>8</v>
      </c>
      <c r="AB338" s="6" t="s">
        <v>8</v>
      </c>
      <c r="AC338" s="6" t="s">
        <v>8</v>
      </c>
    </row>
    <row r="339" spans="1:29" s="4" customFormat="1" ht="15.75" x14ac:dyDescent="0.25">
      <c r="A339" s="47" t="s">
        <v>355</v>
      </c>
      <c r="B339" s="48" t="s">
        <v>669</v>
      </c>
      <c r="C339" s="38">
        <v>2005</v>
      </c>
      <c r="D339" s="61">
        <v>83584</v>
      </c>
      <c r="E339" s="61">
        <v>56311</v>
      </c>
      <c r="F339" s="40">
        <f t="shared" si="80"/>
        <v>0.67370549387442569</v>
      </c>
      <c r="G339" s="49" t="s">
        <v>7</v>
      </c>
      <c r="H339" s="50">
        <v>26491</v>
      </c>
      <c r="I339" s="51">
        <f t="shared" si="81"/>
        <v>18618</v>
      </c>
      <c r="J339" s="44" t="s">
        <v>4</v>
      </c>
      <c r="K339" s="64">
        <v>7873</v>
      </c>
      <c r="L339" s="45">
        <f t="shared" si="82"/>
        <v>0.13981282520289109</v>
      </c>
      <c r="M339" s="45">
        <f t="shared" si="83"/>
        <v>9.4192668453292494E-2</v>
      </c>
      <c r="N339" s="44">
        <f t="shared" si="84"/>
        <v>3936.5</v>
      </c>
      <c r="O339" s="44">
        <f t="shared" si="85"/>
        <v>3936.5</v>
      </c>
      <c r="P339" s="44">
        <f t="shared" si="86"/>
        <v>4180</v>
      </c>
      <c r="Q339" s="44" t="str">
        <f t="shared" si="87"/>
        <v/>
      </c>
      <c r="R339" s="44">
        <f t="shared" si="88"/>
        <v>836</v>
      </c>
      <c r="S339" s="39" t="str">
        <f t="shared" si="89"/>
        <v/>
      </c>
      <c r="T339" s="45">
        <f t="shared" si="90"/>
        <v>9.4192668453292494E-2</v>
      </c>
      <c r="U339" s="45">
        <f t="shared" si="91"/>
        <v>0.76789816232771813</v>
      </c>
      <c r="W339" s="21" t="str">
        <f t="shared" si="92"/>
        <v>Lab</v>
      </c>
      <c r="X339" s="7" t="str">
        <f t="shared" si="93"/>
        <v>Lab</v>
      </c>
      <c r="Y339" s="7" t="str">
        <f t="shared" si="94"/>
        <v>Lab</v>
      </c>
      <c r="Z339" s="7" t="str">
        <f t="shared" si="95"/>
        <v>Con</v>
      </c>
      <c r="AA339" s="7" t="s">
        <v>7</v>
      </c>
      <c r="AB339" s="7" t="s">
        <v>7</v>
      </c>
      <c r="AC339" s="7" t="s">
        <v>7</v>
      </c>
    </row>
    <row r="340" spans="1:29" s="4" customFormat="1" ht="15.75" x14ac:dyDescent="0.25">
      <c r="A340" s="47" t="s">
        <v>356</v>
      </c>
      <c r="B340" s="48" t="s">
        <v>661</v>
      </c>
      <c r="C340" s="38">
        <v>2005</v>
      </c>
      <c r="D340" s="61">
        <v>71603</v>
      </c>
      <c r="E340" s="61">
        <v>41796</v>
      </c>
      <c r="F340" s="40">
        <f t="shared" si="80"/>
        <v>0.58371855927824257</v>
      </c>
      <c r="G340" s="49" t="s">
        <v>7</v>
      </c>
      <c r="H340" s="50">
        <v>24278</v>
      </c>
      <c r="I340" s="51">
        <f t="shared" si="81"/>
        <v>6062</v>
      </c>
      <c r="J340" s="44" t="s">
        <v>12</v>
      </c>
      <c r="K340" s="64">
        <v>18216</v>
      </c>
      <c r="L340" s="45">
        <f t="shared" si="82"/>
        <v>0.43583118001722654</v>
      </c>
      <c r="M340" s="45">
        <f t="shared" si="83"/>
        <v>0.25440274848819183</v>
      </c>
      <c r="N340" s="44">
        <f t="shared" si="84"/>
        <v>9108</v>
      </c>
      <c r="O340" s="44">
        <f t="shared" si="85"/>
        <v>9108</v>
      </c>
      <c r="P340" s="44">
        <f t="shared" si="86"/>
        <v>3581</v>
      </c>
      <c r="Q340" s="44" t="str">
        <f t="shared" si="87"/>
        <v/>
      </c>
      <c r="R340" s="44">
        <f t="shared" si="88"/>
        <v>717</v>
      </c>
      <c r="S340" s="39" t="str">
        <f t="shared" si="89"/>
        <v/>
      </c>
      <c r="T340" s="45">
        <f t="shared" si="90"/>
        <v>0.25440274848819183</v>
      </c>
      <c r="U340" s="45">
        <f t="shared" si="91"/>
        <v>0.83812130776643445</v>
      </c>
      <c r="W340" s="21" t="str">
        <f t="shared" si="92"/>
        <v>Lab</v>
      </c>
      <c r="X340" s="7" t="str">
        <f t="shared" si="93"/>
        <v>Lab</v>
      </c>
      <c r="Y340" s="7" t="str">
        <f t="shared" si="94"/>
        <v>Lab</v>
      </c>
      <c r="Z340" s="7" t="str">
        <f t="shared" si="95"/>
        <v>SNP</v>
      </c>
      <c r="AA340" s="7" t="s">
        <v>7</v>
      </c>
      <c r="AB340" s="7" t="s">
        <v>7</v>
      </c>
      <c r="AC340" s="7" t="s">
        <v>7</v>
      </c>
    </row>
    <row r="341" spans="1:29" s="4" customFormat="1" ht="15.75" x14ac:dyDescent="0.25">
      <c r="A341" s="47" t="s">
        <v>728</v>
      </c>
      <c r="B341" s="48" t="s">
        <v>664</v>
      </c>
      <c r="C341" s="38">
        <v>2005</v>
      </c>
      <c r="D341" s="61">
        <v>70407</v>
      </c>
      <c r="E341" s="61">
        <v>37053</v>
      </c>
      <c r="F341" s="40">
        <f t="shared" si="80"/>
        <v>0.52626869487408923</v>
      </c>
      <c r="G341" s="49" t="s">
        <v>7</v>
      </c>
      <c r="H341" s="50">
        <v>23461</v>
      </c>
      <c r="I341" s="51">
        <f t="shared" si="81"/>
        <v>7192</v>
      </c>
      <c r="J341" s="44" t="s">
        <v>8</v>
      </c>
      <c r="K341" s="64">
        <v>16269</v>
      </c>
      <c r="L341" s="45">
        <f t="shared" si="82"/>
        <v>0.43907375920978059</v>
      </c>
      <c r="M341" s="45">
        <f t="shared" si="83"/>
        <v>0.23107077421279135</v>
      </c>
      <c r="N341" s="44">
        <f t="shared" si="84"/>
        <v>8134.5</v>
      </c>
      <c r="O341" s="44">
        <f t="shared" si="85"/>
        <v>8134.5</v>
      </c>
      <c r="P341" s="44">
        <f t="shared" si="86"/>
        <v>3521</v>
      </c>
      <c r="Q341" s="44" t="str">
        <f t="shared" si="87"/>
        <v/>
      </c>
      <c r="R341" s="44">
        <f t="shared" si="88"/>
        <v>705</v>
      </c>
      <c r="S341" s="39" t="str">
        <f t="shared" si="89"/>
        <v/>
      </c>
      <c r="T341" s="45">
        <f t="shared" si="90"/>
        <v>0.23107077421279135</v>
      </c>
      <c r="U341" s="45">
        <f t="shared" si="91"/>
        <v>0.75733946908688055</v>
      </c>
      <c r="W341" s="21" t="str">
        <f t="shared" si="92"/>
        <v>Lab</v>
      </c>
      <c r="X341" s="7" t="str">
        <f t="shared" si="93"/>
        <v>Lab</v>
      </c>
      <c r="Y341" s="7" t="str">
        <f t="shared" si="94"/>
        <v>Lab</v>
      </c>
      <c r="Z341" s="7" t="str">
        <f t="shared" si="95"/>
        <v>LD</v>
      </c>
      <c r="AA341" s="7" t="s">
        <v>7</v>
      </c>
      <c r="AB341" s="7" t="s">
        <v>7</v>
      </c>
      <c r="AC341" s="7" t="s">
        <v>7</v>
      </c>
    </row>
    <row r="342" spans="1:29" s="4" customFormat="1" ht="15.75" x14ac:dyDescent="0.25">
      <c r="A342" s="47" t="s">
        <v>727</v>
      </c>
      <c r="B342" s="48" t="s">
        <v>664</v>
      </c>
      <c r="C342" s="38">
        <v>2005</v>
      </c>
      <c r="D342" s="61">
        <v>70726</v>
      </c>
      <c r="E342" s="61">
        <v>36444</v>
      </c>
      <c r="F342" s="40">
        <f t="shared" si="80"/>
        <v>0.51528433673613661</v>
      </c>
      <c r="G342" s="49" t="s">
        <v>7</v>
      </c>
      <c r="H342" s="50">
        <v>24820</v>
      </c>
      <c r="I342" s="51">
        <f t="shared" si="81"/>
        <v>7132</v>
      </c>
      <c r="J342" s="44" t="s">
        <v>8</v>
      </c>
      <c r="K342" s="64">
        <v>17688</v>
      </c>
      <c r="L342" s="45">
        <f t="shared" si="82"/>
        <v>0.48534738228514984</v>
      </c>
      <c r="M342" s="45">
        <f t="shared" si="83"/>
        <v>0.25009190396742359</v>
      </c>
      <c r="N342" s="44">
        <f t="shared" si="84"/>
        <v>8844</v>
      </c>
      <c r="O342" s="44">
        <f t="shared" si="85"/>
        <v>8844</v>
      </c>
      <c r="P342" s="44">
        <f t="shared" si="86"/>
        <v>3537</v>
      </c>
      <c r="Q342" s="44" t="str">
        <f t="shared" si="87"/>
        <v/>
      </c>
      <c r="R342" s="44">
        <f t="shared" si="88"/>
        <v>708</v>
      </c>
      <c r="S342" s="39" t="str">
        <f t="shared" si="89"/>
        <v/>
      </c>
      <c r="T342" s="45">
        <f t="shared" si="90"/>
        <v>0.25009190396742359</v>
      </c>
      <c r="U342" s="45">
        <f t="shared" si="91"/>
        <v>0.76537624070356025</v>
      </c>
      <c r="W342" s="21" t="str">
        <f t="shared" si="92"/>
        <v>Lab</v>
      </c>
      <c r="X342" s="7" t="str">
        <f t="shared" si="93"/>
        <v>Lab</v>
      </c>
      <c r="Y342" s="7" t="str">
        <f t="shared" si="94"/>
        <v>Lab</v>
      </c>
      <c r="Z342" s="7" t="str">
        <f t="shared" si="95"/>
        <v>LD</v>
      </c>
      <c r="AA342" s="7" t="s">
        <v>7</v>
      </c>
      <c r="AB342" s="7" t="s">
        <v>7</v>
      </c>
      <c r="AC342" s="7" t="s">
        <v>7</v>
      </c>
    </row>
    <row r="343" spans="1:29" s="4" customFormat="1" ht="15.75" x14ac:dyDescent="0.25">
      <c r="A343" s="47" t="s">
        <v>358</v>
      </c>
      <c r="B343" s="48" t="s">
        <v>674</v>
      </c>
      <c r="C343" s="38">
        <v>2005</v>
      </c>
      <c r="D343" s="61">
        <v>70238</v>
      </c>
      <c r="E343" s="61">
        <v>42572</v>
      </c>
      <c r="F343" s="40">
        <f t="shared" si="80"/>
        <v>0.60611065235342687</v>
      </c>
      <c r="G343" s="49" t="s">
        <v>5</v>
      </c>
      <c r="H343" s="50">
        <v>23289</v>
      </c>
      <c r="I343" s="51">
        <f t="shared" si="81"/>
        <v>9172</v>
      </c>
      <c r="J343" s="44" t="s">
        <v>715</v>
      </c>
      <c r="K343" s="64">
        <v>14117</v>
      </c>
      <c r="L343" s="45">
        <f t="shared" si="82"/>
        <v>0.33160293150427511</v>
      </c>
      <c r="M343" s="45">
        <f t="shared" si="83"/>
        <v>0.20098806913636494</v>
      </c>
      <c r="N343" s="44">
        <f t="shared" si="84"/>
        <v>7058.5</v>
      </c>
      <c r="O343" s="44" t="str">
        <f t="shared" si="85"/>
        <v/>
      </c>
      <c r="P343" s="44">
        <f t="shared" si="86"/>
        <v>3512</v>
      </c>
      <c r="Q343" s="44" t="str">
        <f t="shared" si="87"/>
        <v/>
      </c>
      <c r="R343" s="44">
        <f t="shared" si="88"/>
        <v>703</v>
      </c>
      <c r="S343" s="39" t="str">
        <f t="shared" si="89"/>
        <v/>
      </c>
      <c r="T343" s="45">
        <f t="shared" si="90"/>
        <v>0.20098806913636494</v>
      </c>
      <c r="U343" s="45">
        <f t="shared" si="91"/>
        <v>0.80709872148979178</v>
      </c>
      <c r="W343" s="21" t="str">
        <f t="shared" si="92"/>
        <v>DUP</v>
      </c>
      <c r="X343" s="7" t="str">
        <f t="shared" si="93"/>
        <v>DUP</v>
      </c>
      <c r="Y343" s="7" t="str">
        <f t="shared" si="94"/>
        <v>DUP</v>
      </c>
      <c r="Z343" s="7" t="str">
        <f t="shared" si="95"/>
        <v>UU</v>
      </c>
      <c r="AA343" s="7" t="s">
        <v>5</v>
      </c>
      <c r="AB343" s="7" t="s">
        <v>5</v>
      </c>
      <c r="AC343" s="7" t="s">
        <v>5</v>
      </c>
    </row>
    <row r="344" spans="1:29" s="4" customFormat="1" ht="15.75" x14ac:dyDescent="0.25">
      <c r="A344" s="47" t="s">
        <v>359</v>
      </c>
      <c r="B344" s="48" t="s">
        <v>661</v>
      </c>
      <c r="C344" s="38">
        <v>2005</v>
      </c>
      <c r="D344" s="61">
        <v>73824</v>
      </c>
      <c r="E344" s="61">
        <v>43589</v>
      </c>
      <c r="F344" s="40">
        <f t="shared" si="80"/>
        <v>0.59044484178586909</v>
      </c>
      <c r="G344" s="49" t="s">
        <v>7</v>
      </c>
      <c r="H344" s="50">
        <v>20072</v>
      </c>
      <c r="I344" s="51">
        <f t="shared" si="81"/>
        <v>8125</v>
      </c>
      <c r="J344" s="44" t="s">
        <v>8</v>
      </c>
      <c r="K344" s="64">
        <v>11947</v>
      </c>
      <c r="L344" s="45">
        <f t="shared" si="82"/>
        <v>0.27408291082612585</v>
      </c>
      <c r="M344" s="45">
        <f t="shared" si="83"/>
        <v>0.16183084091894234</v>
      </c>
      <c r="N344" s="44">
        <f t="shared" si="84"/>
        <v>5973.5</v>
      </c>
      <c r="O344" s="44">
        <f t="shared" si="85"/>
        <v>5973.5</v>
      </c>
      <c r="P344" s="44">
        <f t="shared" si="86"/>
        <v>3692</v>
      </c>
      <c r="Q344" s="44" t="str">
        <f t="shared" si="87"/>
        <v/>
      </c>
      <c r="R344" s="44">
        <f t="shared" si="88"/>
        <v>739</v>
      </c>
      <c r="S344" s="39" t="str">
        <f t="shared" si="89"/>
        <v/>
      </c>
      <c r="T344" s="45">
        <f t="shared" si="90"/>
        <v>0.16183084091894234</v>
      </c>
      <c r="U344" s="45">
        <f t="shared" si="91"/>
        <v>0.75227568270481138</v>
      </c>
      <c r="W344" s="21" t="str">
        <f t="shared" si="92"/>
        <v>Lab</v>
      </c>
      <c r="X344" s="7" t="str">
        <f t="shared" si="93"/>
        <v>Lab</v>
      </c>
      <c r="Y344" s="7" t="str">
        <f t="shared" si="94"/>
        <v>Lab</v>
      </c>
      <c r="Z344" s="7" t="str">
        <f t="shared" si="95"/>
        <v>LD</v>
      </c>
      <c r="AA344" s="7" t="s">
        <v>7</v>
      </c>
      <c r="AB344" s="7" t="s">
        <v>7</v>
      </c>
      <c r="AC344" s="7" t="s">
        <v>7</v>
      </c>
    </row>
    <row r="345" spans="1:29" s="4" customFormat="1" ht="15.75" x14ac:dyDescent="0.25">
      <c r="A345" s="47" t="s">
        <v>360</v>
      </c>
      <c r="B345" s="48" t="s">
        <v>664</v>
      </c>
      <c r="C345" s="38">
        <v>2005</v>
      </c>
      <c r="D345" s="61">
        <v>74298</v>
      </c>
      <c r="E345" s="61">
        <v>43155</v>
      </c>
      <c r="F345" s="40">
        <f t="shared" si="80"/>
        <v>0.58083663086489545</v>
      </c>
      <c r="G345" s="49" t="s">
        <v>7</v>
      </c>
      <c r="H345" s="50">
        <v>20746</v>
      </c>
      <c r="I345" s="51">
        <f t="shared" si="81"/>
        <v>14662</v>
      </c>
      <c r="J345" s="44" t="s">
        <v>4</v>
      </c>
      <c r="K345" s="64">
        <v>6084</v>
      </c>
      <c r="L345" s="45">
        <f t="shared" si="82"/>
        <v>0.14098018769551615</v>
      </c>
      <c r="M345" s="45">
        <f t="shared" si="83"/>
        <v>8.188645723976419E-2</v>
      </c>
      <c r="N345" s="44">
        <f t="shared" si="84"/>
        <v>3042</v>
      </c>
      <c r="O345" s="44">
        <f t="shared" si="85"/>
        <v>3042</v>
      </c>
      <c r="P345" s="44">
        <f t="shared" si="86"/>
        <v>3715</v>
      </c>
      <c r="Q345" s="44" t="str">
        <f t="shared" si="87"/>
        <v/>
      </c>
      <c r="R345" s="44">
        <f t="shared" si="88"/>
        <v>743</v>
      </c>
      <c r="S345" s="39" t="str">
        <f t="shared" si="89"/>
        <v/>
      </c>
      <c r="T345" s="45">
        <f t="shared" si="90"/>
        <v>8.188645723976419E-2</v>
      </c>
      <c r="U345" s="45">
        <f t="shared" si="91"/>
        <v>0.66272308810465963</v>
      </c>
      <c r="W345" s="21" t="str">
        <f t="shared" si="92"/>
        <v>Lab</v>
      </c>
      <c r="X345" s="7" t="str">
        <f t="shared" si="93"/>
        <v>Lab</v>
      </c>
      <c r="Y345" s="7" t="str">
        <f t="shared" si="94"/>
        <v>Con</v>
      </c>
      <c r="Z345" s="7" t="str">
        <f t="shared" si="95"/>
        <v>Con</v>
      </c>
      <c r="AA345" s="7" t="s">
        <v>7</v>
      </c>
      <c r="AB345" s="7" t="s">
        <v>7</v>
      </c>
      <c r="AC345" s="7" t="s">
        <v>7</v>
      </c>
    </row>
    <row r="346" spans="1:29" s="4" customFormat="1" ht="15.75" x14ac:dyDescent="0.25">
      <c r="A346" s="47" t="s">
        <v>704</v>
      </c>
      <c r="B346" s="48" t="s">
        <v>664</v>
      </c>
      <c r="C346" s="38">
        <v>2005</v>
      </c>
      <c r="D346" s="61">
        <v>80739</v>
      </c>
      <c r="E346" s="61">
        <v>52061</v>
      </c>
      <c r="F346" s="40">
        <f t="shared" si="80"/>
        <v>0.64480610361783031</v>
      </c>
      <c r="G346" s="49" t="s">
        <v>4</v>
      </c>
      <c r="H346" s="50">
        <v>22266</v>
      </c>
      <c r="I346" s="51">
        <f t="shared" si="81"/>
        <v>18095</v>
      </c>
      <c r="J346" s="44" t="s">
        <v>7</v>
      </c>
      <c r="K346" s="64">
        <v>4171</v>
      </c>
      <c r="L346" s="45">
        <f t="shared" si="82"/>
        <v>8.0117554407329858E-2</v>
      </c>
      <c r="M346" s="45">
        <f t="shared" si="83"/>
        <v>5.1660288088779899E-2</v>
      </c>
      <c r="N346" s="44">
        <f t="shared" si="84"/>
        <v>2085.5</v>
      </c>
      <c r="O346" s="44" t="str">
        <f t="shared" si="85"/>
        <v/>
      </c>
      <c r="P346" s="44">
        <f t="shared" si="86"/>
        <v>4037</v>
      </c>
      <c r="Q346" s="44" t="str">
        <f t="shared" si="87"/>
        <v/>
      </c>
      <c r="R346" s="44">
        <f t="shared" si="88"/>
        <v>808</v>
      </c>
      <c r="S346" s="39" t="str">
        <f t="shared" si="89"/>
        <v/>
      </c>
      <c r="T346" s="45">
        <f t="shared" si="90"/>
        <v>5.1660288088779899E-2</v>
      </c>
      <c r="U346" s="45">
        <f t="shared" si="91"/>
        <v>0.69646639170661018</v>
      </c>
      <c r="W346" s="21" t="str">
        <f t="shared" si="92"/>
        <v>Con</v>
      </c>
      <c r="X346" s="7" t="str">
        <f t="shared" si="93"/>
        <v>Con</v>
      </c>
      <c r="Y346" s="7" t="str">
        <f t="shared" si="94"/>
        <v>Lab</v>
      </c>
      <c r="Z346" s="7" t="str">
        <f t="shared" si="95"/>
        <v>Lab</v>
      </c>
      <c r="AA346" s="7" t="s">
        <v>7</v>
      </c>
      <c r="AB346" s="7" t="s">
        <v>4</v>
      </c>
      <c r="AC346" s="10" t="s">
        <v>4</v>
      </c>
    </row>
    <row r="347" spans="1:29" s="4" customFormat="1" ht="31.5" x14ac:dyDescent="0.25">
      <c r="A347" s="47" t="s">
        <v>362</v>
      </c>
      <c r="B347" s="48" t="s">
        <v>681</v>
      </c>
      <c r="C347" s="38">
        <v>2005</v>
      </c>
      <c r="D347" s="61">
        <v>63739</v>
      </c>
      <c r="E347" s="61">
        <v>29186</v>
      </c>
      <c r="F347" s="40">
        <f t="shared" si="80"/>
        <v>0.45789861780071855</v>
      </c>
      <c r="G347" s="49" t="s">
        <v>7</v>
      </c>
      <c r="H347" s="50">
        <v>17526</v>
      </c>
      <c r="I347" s="51">
        <f t="shared" si="81"/>
        <v>5660</v>
      </c>
      <c r="J347" s="44" t="s">
        <v>8</v>
      </c>
      <c r="K347" s="64">
        <v>11866</v>
      </c>
      <c r="L347" s="45">
        <f t="shared" si="82"/>
        <v>0.40656479133831291</v>
      </c>
      <c r="M347" s="45">
        <f t="shared" si="83"/>
        <v>0.18616545600025103</v>
      </c>
      <c r="N347" s="44">
        <f t="shared" si="84"/>
        <v>5933</v>
      </c>
      <c r="O347" s="44">
        <f t="shared" si="85"/>
        <v>5933</v>
      </c>
      <c r="P347" s="44">
        <f t="shared" si="86"/>
        <v>3187</v>
      </c>
      <c r="Q347" s="44" t="str">
        <f t="shared" si="87"/>
        <v/>
      </c>
      <c r="R347" s="44">
        <f t="shared" si="88"/>
        <v>638</v>
      </c>
      <c r="S347" s="39" t="str">
        <f t="shared" si="89"/>
        <v/>
      </c>
      <c r="T347" s="45">
        <f t="shared" si="90"/>
        <v>0.18616545600025103</v>
      </c>
      <c r="U347" s="45">
        <f t="shared" si="91"/>
        <v>0.64406407380096953</v>
      </c>
      <c r="W347" s="21" t="str">
        <f t="shared" si="92"/>
        <v>Lab</v>
      </c>
      <c r="X347" s="7" t="str">
        <f t="shared" si="93"/>
        <v>Lab</v>
      </c>
      <c r="Y347" s="7" t="str">
        <f t="shared" si="94"/>
        <v>LD</v>
      </c>
      <c r="Z347" s="7" t="str">
        <f t="shared" si="95"/>
        <v>LD</v>
      </c>
      <c r="AA347" s="7" t="s">
        <v>7</v>
      </c>
      <c r="AB347" s="7" t="s">
        <v>7</v>
      </c>
      <c r="AC347" s="7" t="s">
        <v>7</v>
      </c>
    </row>
    <row r="348" spans="1:29" s="4" customFormat="1" ht="31.5" x14ac:dyDescent="0.25">
      <c r="A348" s="47" t="s">
        <v>363</v>
      </c>
      <c r="B348" s="48" t="s">
        <v>681</v>
      </c>
      <c r="C348" s="38">
        <v>2005</v>
      </c>
      <c r="D348" s="61">
        <v>53893</v>
      </c>
      <c r="E348" s="61">
        <v>30077</v>
      </c>
      <c r="F348" s="40">
        <f t="shared" si="80"/>
        <v>0.55808732117343629</v>
      </c>
      <c r="G348" s="49" t="s">
        <v>7</v>
      </c>
      <c r="H348" s="50">
        <v>17799</v>
      </c>
      <c r="I348" s="51">
        <f t="shared" si="81"/>
        <v>6221</v>
      </c>
      <c r="J348" s="44" t="s">
        <v>8</v>
      </c>
      <c r="K348" s="64">
        <v>11578</v>
      </c>
      <c r="L348" s="45">
        <f t="shared" si="82"/>
        <v>0.38494530704525054</v>
      </c>
      <c r="M348" s="45">
        <f t="shared" si="83"/>
        <v>0.21483309520716976</v>
      </c>
      <c r="N348" s="44">
        <f t="shared" si="84"/>
        <v>5789</v>
      </c>
      <c r="O348" s="44">
        <f t="shared" si="85"/>
        <v>5789</v>
      </c>
      <c r="P348" s="44">
        <f t="shared" si="86"/>
        <v>2695</v>
      </c>
      <c r="Q348" s="44" t="str">
        <f t="shared" si="87"/>
        <v/>
      </c>
      <c r="R348" s="44">
        <f t="shared" si="88"/>
        <v>539</v>
      </c>
      <c r="S348" s="39" t="str">
        <f t="shared" si="89"/>
        <v/>
      </c>
      <c r="T348" s="45">
        <f t="shared" si="90"/>
        <v>0.21483309520716976</v>
      </c>
      <c r="U348" s="45">
        <f t="shared" si="91"/>
        <v>0.77292041638060605</v>
      </c>
      <c r="W348" s="21" t="str">
        <f t="shared" si="92"/>
        <v>Lab</v>
      </c>
      <c r="X348" s="7" t="str">
        <f t="shared" si="93"/>
        <v>Lab</v>
      </c>
      <c r="Y348" s="7" t="str">
        <f t="shared" si="94"/>
        <v>Lab</v>
      </c>
      <c r="Z348" s="7" t="str">
        <f t="shared" si="95"/>
        <v>LD</v>
      </c>
      <c r="AA348" s="7" t="s">
        <v>7</v>
      </c>
      <c r="AB348" s="7" t="s">
        <v>7</v>
      </c>
      <c r="AC348" s="7" t="s">
        <v>7</v>
      </c>
    </row>
    <row r="349" spans="1:29" s="4" customFormat="1" ht="31.5" x14ac:dyDescent="0.25">
      <c r="A349" s="47" t="s">
        <v>364</v>
      </c>
      <c r="B349" s="48" t="s">
        <v>681</v>
      </c>
      <c r="C349" s="38">
        <v>2005</v>
      </c>
      <c r="D349" s="61">
        <v>63314</v>
      </c>
      <c r="E349" s="61">
        <v>41467</v>
      </c>
      <c r="F349" s="40">
        <f t="shared" si="80"/>
        <v>0.65494203493698078</v>
      </c>
      <c r="G349" s="49" t="s">
        <v>7</v>
      </c>
      <c r="H349" s="50">
        <v>18632</v>
      </c>
      <c r="I349" s="51">
        <f t="shared" si="81"/>
        <v>13370</v>
      </c>
      <c r="J349" s="44" t="s">
        <v>4</v>
      </c>
      <c r="K349" s="64">
        <v>5262</v>
      </c>
      <c r="L349" s="45">
        <f t="shared" si="82"/>
        <v>0.1268960860443244</v>
      </c>
      <c r="M349" s="45">
        <f t="shared" si="83"/>
        <v>8.310958081940803E-2</v>
      </c>
      <c r="N349" s="44">
        <f t="shared" si="84"/>
        <v>2631</v>
      </c>
      <c r="O349" s="44">
        <f t="shared" si="85"/>
        <v>2631</v>
      </c>
      <c r="P349" s="44">
        <f t="shared" si="86"/>
        <v>3166</v>
      </c>
      <c r="Q349" s="44" t="str">
        <f t="shared" si="87"/>
        <v/>
      </c>
      <c r="R349" s="44">
        <f t="shared" si="88"/>
        <v>634</v>
      </c>
      <c r="S349" s="39" t="str">
        <f t="shared" si="89"/>
        <v/>
      </c>
      <c r="T349" s="45">
        <f t="shared" si="90"/>
        <v>8.310958081940803E-2</v>
      </c>
      <c r="U349" s="45">
        <f t="shared" si="91"/>
        <v>0.73805161575638878</v>
      </c>
      <c r="W349" s="21" t="str">
        <f t="shared" si="92"/>
        <v>Lab</v>
      </c>
      <c r="X349" s="7" t="str">
        <f t="shared" si="93"/>
        <v>Lab</v>
      </c>
      <c r="Y349" s="7" t="str">
        <f t="shared" si="94"/>
        <v>Con</v>
      </c>
      <c r="Z349" s="7" t="str">
        <f t="shared" si="95"/>
        <v>Con</v>
      </c>
      <c r="AA349" s="7" t="s">
        <v>7</v>
      </c>
      <c r="AB349" s="10" t="s">
        <v>4</v>
      </c>
      <c r="AC349" s="7" t="s">
        <v>7</v>
      </c>
    </row>
    <row r="350" spans="1:29" s="4" customFormat="1" ht="31.5" x14ac:dyDescent="0.25">
      <c r="A350" s="47" t="s">
        <v>365</v>
      </c>
      <c r="B350" s="48" t="s">
        <v>681</v>
      </c>
      <c r="C350" s="38">
        <v>2005</v>
      </c>
      <c r="D350" s="61">
        <v>71650</v>
      </c>
      <c r="E350" s="61">
        <v>44711</v>
      </c>
      <c r="F350" s="40">
        <f t="shared" si="80"/>
        <v>0.62401953942777388</v>
      </c>
      <c r="G350" s="49" t="s">
        <v>8</v>
      </c>
      <c r="H350" s="50">
        <v>16612</v>
      </c>
      <c r="I350" s="51">
        <f t="shared" si="81"/>
        <v>14735</v>
      </c>
      <c r="J350" s="44" t="s">
        <v>7</v>
      </c>
      <c r="K350" s="64">
        <v>1877</v>
      </c>
      <c r="L350" s="45">
        <f t="shared" si="82"/>
        <v>4.1980720628033368E-2</v>
      </c>
      <c r="M350" s="45">
        <f t="shared" si="83"/>
        <v>2.619678995115143E-2</v>
      </c>
      <c r="N350" s="44">
        <f t="shared" si="84"/>
        <v>938.5</v>
      </c>
      <c r="O350" s="44" t="str">
        <f t="shared" si="85"/>
        <v/>
      </c>
      <c r="P350" s="44">
        <f t="shared" si="86"/>
        <v>3583</v>
      </c>
      <c r="Q350" s="44" t="str">
        <f t="shared" si="87"/>
        <v>YES</v>
      </c>
      <c r="R350" s="44">
        <f t="shared" si="88"/>
        <v>717</v>
      </c>
      <c r="S350" s="39" t="str">
        <f t="shared" si="89"/>
        <v/>
      </c>
      <c r="T350" s="45">
        <f t="shared" si="90"/>
        <v>2.619678995115143E-2</v>
      </c>
      <c r="U350" s="45">
        <f t="shared" si="91"/>
        <v>0.65021632937892526</v>
      </c>
      <c r="W350" s="21" t="str">
        <f t="shared" si="92"/>
        <v>Lab</v>
      </c>
      <c r="X350" s="7" t="str">
        <f t="shared" si="93"/>
        <v>LD</v>
      </c>
      <c r="Y350" s="7" t="str">
        <f t="shared" si="94"/>
        <v>Lab</v>
      </c>
      <c r="Z350" s="7" t="str">
        <f t="shared" si="95"/>
        <v>Lab</v>
      </c>
      <c r="AA350" s="7" t="s">
        <v>7</v>
      </c>
      <c r="AB350" s="6" t="s">
        <v>8</v>
      </c>
      <c r="AC350" s="6" t="s">
        <v>8</v>
      </c>
    </row>
    <row r="351" spans="1:29" s="4" customFormat="1" ht="31.5" x14ac:dyDescent="0.25">
      <c r="A351" s="47" t="s">
        <v>366</v>
      </c>
      <c r="B351" s="48" t="s">
        <v>681</v>
      </c>
      <c r="C351" s="38">
        <v>2005</v>
      </c>
      <c r="D351" s="61">
        <v>62888</v>
      </c>
      <c r="E351" s="61">
        <v>33718</v>
      </c>
      <c r="F351" s="40">
        <f t="shared" si="80"/>
        <v>0.53615952168935255</v>
      </c>
      <c r="G351" s="49" t="s">
        <v>7</v>
      </c>
      <c r="H351" s="50">
        <v>18704</v>
      </c>
      <c r="I351" s="51">
        <f t="shared" si="81"/>
        <v>5894</v>
      </c>
      <c r="J351" s="44" t="s">
        <v>8</v>
      </c>
      <c r="K351" s="64">
        <v>12810</v>
      </c>
      <c r="L351" s="45">
        <f t="shared" si="82"/>
        <v>0.37991577199122128</v>
      </c>
      <c r="M351" s="45">
        <f t="shared" si="83"/>
        <v>0.20369545859305432</v>
      </c>
      <c r="N351" s="44">
        <f t="shared" si="84"/>
        <v>6405</v>
      </c>
      <c r="O351" s="44">
        <f t="shared" si="85"/>
        <v>6405</v>
      </c>
      <c r="P351" s="44">
        <f t="shared" si="86"/>
        <v>3145</v>
      </c>
      <c r="Q351" s="44" t="str">
        <f t="shared" si="87"/>
        <v/>
      </c>
      <c r="R351" s="44">
        <f t="shared" si="88"/>
        <v>629</v>
      </c>
      <c r="S351" s="39" t="str">
        <f t="shared" si="89"/>
        <v/>
      </c>
      <c r="T351" s="45">
        <f t="shared" si="90"/>
        <v>0.20369545859305432</v>
      </c>
      <c r="U351" s="45">
        <f t="shared" si="91"/>
        <v>0.73985498028240682</v>
      </c>
      <c r="W351" s="21" t="str">
        <f t="shared" si="92"/>
        <v>Lab</v>
      </c>
      <c r="X351" s="7" t="str">
        <f t="shared" si="93"/>
        <v>Lab</v>
      </c>
      <c r="Y351" s="7" t="str">
        <f t="shared" si="94"/>
        <v>LD</v>
      </c>
      <c r="Z351" s="7" t="str">
        <f t="shared" si="95"/>
        <v>LD</v>
      </c>
      <c r="AA351" s="7" t="s">
        <v>7</v>
      </c>
      <c r="AB351" s="7" t="s">
        <v>7</v>
      </c>
      <c r="AC351" s="7" t="s">
        <v>7</v>
      </c>
    </row>
    <row r="352" spans="1:29" s="4" customFormat="1" ht="15.75" x14ac:dyDescent="0.25">
      <c r="A352" s="47" t="s">
        <v>367</v>
      </c>
      <c r="B352" s="48" t="s">
        <v>665</v>
      </c>
      <c r="C352" s="38">
        <v>2005</v>
      </c>
      <c r="D352" s="61">
        <v>65750</v>
      </c>
      <c r="E352" s="61">
        <v>41306</v>
      </c>
      <c r="F352" s="40">
        <f t="shared" si="80"/>
        <v>0.62822813688212931</v>
      </c>
      <c r="G352" s="49" t="s">
        <v>7</v>
      </c>
      <c r="H352" s="50">
        <v>24015</v>
      </c>
      <c r="I352" s="51">
        <f t="shared" si="81"/>
        <v>8139</v>
      </c>
      <c r="J352" s="44" t="s">
        <v>4</v>
      </c>
      <c r="K352" s="64">
        <v>15876</v>
      </c>
      <c r="L352" s="45">
        <f t="shared" si="82"/>
        <v>0.38435094175180362</v>
      </c>
      <c r="M352" s="45">
        <f t="shared" si="83"/>
        <v>0.24146007604562739</v>
      </c>
      <c r="N352" s="44">
        <f t="shared" si="84"/>
        <v>7938</v>
      </c>
      <c r="O352" s="44">
        <f t="shared" si="85"/>
        <v>7938</v>
      </c>
      <c r="P352" s="44">
        <f t="shared" si="86"/>
        <v>3288</v>
      </c>
      <c r="Q352" s="44" t="str">
        <f t="shared" si="87"/>
        <v/>
      </c>
      <c r="R352" s="44">
        <f t="shared" si="88"/>
        <v>658</v>
      </c>
      <c r="S352" s="39" t="str">
        <f t="shared" si="89"/>
        <v/>
      </c>
      <c r="T352" s="45">
        <f t="shared" si="90"/>
        <v>0.24146007604562739</v>
      </c>
      <c r="U352" s="45">
        <f t="shared" si="91"/>
        <v>0.86968821292775667</v>
      </c>
      <c r="W352" s="21" t="str">
        <f t="shared" si="92"/>
        <v>Lab</v>
      </c>
      <c r="X352" s="7" t="str">
        <f t="shared" si="93"/>
        <v>Lab</v>
      </c>
      <c r="Y352" s="7" t="str">
        <f t="shared" si="94"/>
        <v>Lab</v>
      </c>
      <c r="Z352" s="7" t="str">
        <f t="shared" si="95"/>
        <v>Lab</v>
      </c>
      <c r="AA352" s="7" t="s">
        <v>7</v>
      </c>
      <c r="AB352" s="7" t="s">
        <v>7</v>
      </c>
      <c r="AC352" s="7" t="s">
        <v>7</v>
      </c>
    </row>
    <row r="353" spans="1:29" s="4" customFormat="1" ht="15.75" x14ac:dyDescent="0.25">
      <c r="A353" s="47" t="s">
        <v>368</v>
      </c>
      <c r="B353" s="48" t="s">
        <v>665</v>
      </c>
      <c r="C353" s="38">
        <v>2005</v>
      </c>
      <c r="D353" s="61">
        <v>71710</v>
      </c>
      <c r="E353" s="61">
        <v>42411</v>
      </c>
      <c r="F353" s="40">
        <f t="shared" si="80"/>
        <v>0.59142379026635061</v>
      </c>
      <c r="G353" s="49" t="s">
        <v>7</v>
      </c>
      <c r="H353" s="50">
        <v>16688</v>
      </c>
      <c r="I353" s="51">
        <f t="shared" si="81"/>
        <v>12971</v>
      </c>
      <c r="J353" s="44" t="s">
        <v>8</v>
      </c>
      <c r="K353" s="64">
        <v>3717</v>
      </c>
      <c r="L353" s="45">
        <f t="shared" si="82"/>
        <v>8.7642356935700647E-2</v>
      </c>
      <c r="M353" s="45">
        <f t="shared" si="83"/>
        <v>5.1833774926788451E-2</v>
      </c>
      <c r="N353" s="44">
        <f t="shared" si="84"/>
        <v>1858.5</v>
      </c>
      <c r="O353" s="44">
        <f t="shared" si="85"/>
        <v>1858.5</v>
      </c>
      <c r="P353" s="44">
        <f t="shared" si="86"/>
        <v>3586</v>
      </c>
      <c r="Q353" s="44" t="str">
        <f t="shared" si="87"/>
        <v/>
      </c>
      <c r="R353" s="44">
        <f t="shared" si="88"/>
        <v>718</v>
      </c>
      <c r="S353" s="39" t="str">
        <f t="shared" si="89"/>
        <v/>
      </c>
      <c r="T353" s="45">
        <f t="shared" si="90"/>
        <v>5.1833774926788451E-2</v>
      </c>
      <c r="U353" s="45">
        <f t="shared" si="91"/>
        <v>0.64325756519313904</v>
      </c>
      <c r="W353" s="21" t="str">
        <f t="shared" si="92"/>
        <v>Lab</v>
      </c>
      <c r="X353" s="7" t="str">
        <f t="shared" si="93"/>
        <v>Lab</v>
      </c>
      <c r="Y353" s="7" t="str">
        <f t="shared" si="94"/>
        <v>LD</v>
      </c>
      <c r="Z353" s="7" t="str">
        <f t="shared" si="95"/>
        <v>LD</v>
      </c>
      <c r="AA353" s="7" t="s">
        <v>8</v>
      </c>
      <c r="AB353" s="10" t="s">
        <v>8</v>
      </c>
      <c r="AC353" s="10" t="s">
        <v>8</v>
      </c>
    </row>
    <row r="354" spans="1:29" s="4" customFormat="1" ht="15.75" x14ac:dyDescent="0.25">
      <c r="A354" s="47" t="s">
        <v>369</v>
      </c>
      <c r="B354" s="48" t="s">
        <v>665</v>
      </c>
      <c r="C354" s="38">
        <v>2005</v>
      </c>
      <c r="D354" s="61">
        <v>61851</v>
      </c>
      <c r="E354" s="61">
        <v>33224</v>
      </c>
      <c r="F354" s="40">
        <f t="shared" si="80"/>
        <v>0.53716188905595708</v>
      </c>
      <c r="G354" s="49" t="s">
        <v>7</v>
      </c>
      <c r="H354" s="50">
        <v>17184</v>
      </c>
      <c r="I354" s="51">
        <f t="shared" si="81"/>
        <v>8114</v>
      </c>
      <c r="J354" s="44" t="s">
        <v>4</v>
      </c>
      <c r="K354" s="64">
        <v>9070</v>
      </c>
      <c r="L354" s="45">
        <f t="shared" si="82"/>
        <v>0.27299542499398027</v>
      </c>
      <c r="M354" s="45">
        <f t="shared" si="83"/>
        <v>0.14664273819340026</v>
      </c>
      <c r="N354" s="44">
        <f t="shared" si="84"/>
        <v>4535</v>
      </c>
      <c r="O354" s="44">
        <f t="shared" si="85"/>
        <v>4535</v>
      </c>
      <c r="P354" s="44">
        <f t="shared" si="86"/>
        <v>3093</v>
      </c>
      <c r="Q354" s="44" t="str">
        <f t="shared" si="87"/>
        <v/>
      </c>
      <c r="R354" s="44">
        <f t="shared" si="88"/>
        <v>619</v>
      </c>
      <c r="S354" s="39" t="str">
        <f t="shared" si="89"/>
        <v/>
      </c>
      <c r="T354" s="45">
        <f t="shared" si="90"/>
        <v>0.14664273819340026</v>
      </c>
      <c r="U354" s="45">
        <f t="shared" si="91"/>
        <v>0.68380462724935731</v>
      </c>
      <c r="W354" s="21" t="str">
        <f t="shared" si="92"/>
        <v>Lab</v>
      </c>
      <c r="X354" s="7" t="str">
        <f t="shared" si="93"/>
        <v>Lab</v>
      </c>
      <c r="Y354" s="7" t="str">
        <f t="shared" si="94"/>
        <v>Con</v>
      </c>
      <c r="Z354" s="7" t="str">
        <f t="shared" si="95"/>
        <v>Con</v>
      </c>
      <c r="AA354" s="7" t="s">
        <v>7</v>
      </c>
      <c r="AB354" s="7" t="s">
        <v>7</v>
      </c>
      <c r="AC354" s="7" t="s">
        <v>7</v>
      </c>
    </row>
    <row r="355" spans="1:29" s="4" customFormat="1" ht="15.75" x14ac:dyDescent="0.25">
      <c r="A355" s="47" t="s">
        <v>370</v>
      </c>
      <c r="B355" s="48" t="s">
        <v>665</v>
      </c>
      <c r="C355" s="38">
        <v>2005</v>
      </c>
      <c r="D355" s="61">
        <v>70519</v>
      </c>
      <c r="E355" s="61">
        <v>47140</v>
      </c>
      <c r="F355" s="40">
        <f t="shared" si="80"/>
        <v>0.66847232660701372</v>
      </c>
      <c r="G355" s="49" t="s">
        <v>7</v>
      </c>
      <c r="H355" s="50">
        <v>21449</v>
      </c>
      <c r="I355" s="51">
        <f t="shared" si="81"/>
        <v>16972</v>
      </c>
      <c r="J355" s="44" t="s">
        <v>4</v>
      </c>
      <c r="K355" s="64">
        <v>4477</v>
      </c>
      <c r="L355" s="45">
        <f t="shared" si="82"/>
        <v>9.4972422571064918E-2</v>
      </c>
      <c r="M355" s="45">
        <f t="shared" si="83"/>
        <v>6.3486436279584224E-2</v>
      </c>
      <c r="N355" s="44">
        <f t="shared" si="84"/>
        <v>2238.5</v>
      </c>
      <c r="O355" s="44">
        <f t="shared" si="85"/>
        <v>2238.5</v>
      </c>
      <c r="P355" s="44">
        <f t="shared" si="86"/>
        <v>3526</v>
      </c>
      <c r="Q355" s="44" t="str">
        <f t="shared" si="87"/>
        <v/>
      </c>
      <c r="R355" s="44">
        <f t="shared" si="88"/>
        <v>706</v>
      </c>
      <c r="S355" s="39" t="str">
        <f t="shared" si="89"/>
        <v/>
      </c>
      <c r="T355" s="45">
        <f t="shared" si="90"/>
        <v>6.3486436279584224E-2</v>
      </c>
      <c r="U355" s="45">
        <f t="shared" si="91"/>
        <v>0.731958762886598</v>
      </c>
      <c r="W355" s="21" t="str">
        <f t="shared" si="92"/>
        <v>Lab</v>
      </c>
      <c r="X355" s="7" t="str">
        <f t="shared" si="93"/>
        <v>Lab</v>
      </c>
      <c r="Y355" s="7" t="str">
        <f t="shared" si="94"/>
        <v>Con</v>
      </c>
      <c r="Z355" s="7" t="str">
        <f t="shared" si="95"/>
        <v>Con</v>
      </c>
      <c r="AA355" s="7" t="s">
        <v>4</v>
      </c>
      <c r="AB355" s="10" t="s">
        <v>4</v>
      </c>
      <c r="AC355" s="10" t="s">
        <v>4</v>
      </c>
    </row>
    <row r="356" spans="1:29" s="4" customFormat="1" ht="15.75" x14ac:dyDescent="0.25">
      <c r="A356" s="47" t="s">
        <v>372</v>
      </c>
      <c r="B356" s="48" t="s">
        <v>664</v>
      </c>
      <c r="C356" s="38">
        <v>2005</v>
      </c>
      <c r="D356" s="61">
        <v>72473</v>
      </c>
      <c r="E356" s="61">
        <v>36488</v>
      </c>
      <c r="F356" s="40">
        <f t="shared" si="80"/>
        <v>0.5034702578891449</v>
      </c>
      <c r="G356" s="49" t="s">
        <v>7</v>
      </c>
      <c r="H356" s="50">
        <v>23097</v>
      </c>
      <c r="I356" s="51">
        <f t="shared" si="81"/>
        <v>5825</v>
      </c>
      <c r="J356" s="44" t="s">
        <v>4</v>
      </c>
      <c r="K356" s="64">
        <v>17272</v>
      </c>
      <c r="L356" s="45">
        <f t="shared" si="82"/>
        <v>0.47336110502082879</v>
      </c>
      <c r="M356" s="45">
        <f t="shared" si="83"/>
        <v>0.23832323761952728</v>
      </c>
      <c r="N356" s="44">
        <f t="shared" si="84"/>
        <v>8636</v>
      </c>
      <c r="O356" s="44">
        <f t="shared" si="85"/>
        <v>8636</v>
      </c>
      <c r="P356" s="44">
        <f t="shared" si="86"/>
        <v>3624</v>
      </c>
      <c r="Q356" s="44" t="str">
        <f t="shared" si="87"/>
        <v/>
      </c>
      <c r="R356" s="44">
        <f t="shared" si="88"/>
        <v>725</v>
      </c>
      <c r="S356" s="39" t="str">
        <f t="shared" si="89"/>
        <v/>
      </c>
      <c r="T356" s="45">
        <f t="shared" si="90"/>
        <v>0.23832323761952728</v>
      </c>
      <c r="U356" s="45">
        <f t="shared" si="91"/>
        <v>0.74179349550867224</v>
      </c>
      <c r="W356" s="21" t="str">
        <f t="shared" si="92"/>
        <v>Lab</v>
      </c>
      <c r="X356" s="7" t="str">
        <f t="shared" si="93"/>
        <v>Lab</v>
      </c>
      <c r="Y356" s="7" t="str">
        <f t="shared" si="94"/>
        <v>Lab</v>
      </c>
      <c r="Z356" s="7" t="str">
        <f t="shared" si="95"/>
        <v>Con</v>
      </c>
      <c r="AA356" s="7" t="s">
        <v>7</v>
      </c>
      <c r="AB356" s="7" t="s">
        <v>7</v>
      </c>
      <c r="AC356" s="7" t="s">
        <v>7</v>
      </c>
    </row>
    <row r="357" spans="1:29" s="4" customFormat="1" ht="15.75" x14ac:dyDescent="0.25">
      <c r="A357" s="47" t="s">
        <v>703</v>
      </c>
      <c r="B357" s="48" t="s">
        <v>663</v>
      </c>
      <c r="C357" s="38">
        <v>2005</v>
      </c>
      <c r="D357" s="61">
        <v>72081</v>
      </c>
      <c r="E357" s="61">
        <v>48793</v>
      </c>
      <c r="F357" s="40">
        <f t="shared" si="80"/>
        <v>0.67691902165619233</v>
      </c>
      <c r="G357" s="49" t="s">
        <v>4</v>
      </c>
      <c r="H357" s="50">
        <v>25407</v>
      </c>
      <c r="I357" s="51">
        <f t="shared" si="81"/>
        <v>12220</v>
      </c>
      <c r="J357" s="44" t="s">
        <v>8</v>
      </c>
      <c r="K357" s="64">
        <v>13187</v>
      </c>
      <c r="L357" s="45">
        <f t="shared" si="82"/>
        <v>0.27026417723853829</v>
      </c>
      <c r="M357" s="45">
        <f t="shared" si="83"/>
        <v>0.18294696244502712</v>
      </c>
      <c r="N357" s="44">
        <f t="shared" si="84"/>
        <v>6593.5</v>
      </c>
      <c r="O357" s="44" t="str">
        <f t="shared" si="85"/>
        <v/>
      </c>
      <c r="P357" s="44">
        <f t="shared" si="86"/>
        <v>3605</v>
      </c>
      <c r="Q357" s="44" t="str">
        <f t="shared" si="87"/>
        <v/>
      </c>
      <c r="R357" s="44">
        <f t="shared" si="88"/>
        <v>721</v>
      </c>
      <c r="S357" s="39" t="str">
        <f t="shared" si="89"/>
        <v/>
      </c>
      <c r="T357" s="45">
        <f t="shared" si="90"/>
        <v>0.18294696244502712</v>
      </c>
      <c r="U357" s="45">
        <f t="shared" si="91"/>
        <v>0.8598659841012195</v>
      </c>
      <c r="W357" s="21" t="str">
        <f t="shared" si="92"/>
        <v>Con</v>
      </c>
      <c r="X357" s="7" t="str">
        <f t="shared" si="93"/>
        <v>Con</v>
      </c>
      <c r="Y357" s="7" t="str">
        <f t="shared" si="94"/>
        <v>Con</v>
      </c>
      <c r="Z357" s="7" t="str">
        <f t="shared" si="95"/>
        <v>Con</v>
      </c>
      <c r="AA357" s="7" t="s">
        <v>4</v>
      </c>
      <c r="AB357" s="7" t="s">
        <v>4</v>
      </c>
      <c r="AC357" s="7" t="s">
        <v>4</v>
      </c>
    </row>
    <row r="358" spans="1:29" s="4" customFormat="1" ht="15.75" x14ac:dyDescent="0.25">
      <c r="A358" s="47" t="s">
        <v>373</v>
      </c>
      <c r="B358" s="48" t="s">
        <v>662</v>
      </c>
      <c r="C358" s="38">
        <v>2005</v>
      </c>
      <c r="D358" s="61">
        <v>67073</v>
      </c>
      <c r="E358" s="61">
        <v>46552</v>
      </c>
      <c r="F358" s="40">
        <f t="shared" si="80"/>
        <v>0.69404976667213336</v>
      </c>
      <c r="G358" s="49" t="s">
        <v>8</v>
      </c>
      <c r="H358" s="50">
        <v>24376</v>
      </c>
      <c r="I358" s="51">
        <f t="shared" si="81"/>
        <v>15902</v>
      </c>
      <c r="J358" s="44" t="s">
        <v>4</v>
      </c>
      <c r="K358" s="64">
        <v>8474</v>
      </c>
      <c r="L358" s="45">
        <f t="shared" si="82"/>
        <v>0.18203299536002748</v>
      </c>
      <c r="M358" s="45">
        <f t="shared" si="83"/>
        <v>0.1263399579562566</v>
      </c>
      <c r="N358" s="44">
        <f t="shared" si="84"/>
        <v>4237</v>
      </c>
      <c r="O358" s="44" t="str">
        <f t="shared" si="85"/>
        <v/>
      </c>
      <c r="P358" s="44">
        <f t="shared" si="86"/>
        <v>3354</v>
      </c>
      <c r="Q358" s="44" t="str">
        <f t="shared" si="87"/>
        <v/>
      </c>
      <c r="R358" s="44">
        <f t="shared" si="88"/>
        <v>671</v>
      </c>
      <c r="S358" s="39" t="str">
        <f t="shared" si="89"/>
        <v/>
      </c>
      <c r="T358" s="45">
        <f t="shared" si="90"/>
        <v>0.1263399579562566</v>
      </c>
      <c r="U358" s="45">
        <f t="shared" si="91"/>
        <v>0.82038972462838999</v>
      </c>
      <c r="W358" s="21" t="str">
        <f t="shared" si="92"/>
        <v>LD</v>
      </c>
      <c r="X358" s="7" t="str">
        <f t="shared" si="93"/>
        <v>LD</v>
      </c>
      <c r="Y358" s="7" t="str">
        <f t="shared" si="94"/>
        <v>LD</v>
      </c>
      <c r="Z358" s="7" t="str">
        <f t="shared" si="95"/>
        <v>Con</v>
      </c>
      <c r="AA358" s="7" t="s">
        <v>8</v>
      </c>
      <c r="AB358" s="6" t="s">
        <v>8</v>
      </c>
      <c r="AC358" s="6" t="s">
        <v>8</v>
      </c>
    </row>
    <row r="359" spans="1:29" s="4" customFormat="1" ht="15.75" x14ac:dyDescent="0.25">
      <c r="A359" s="47" t="s">
        <v>374</v>
      </c>
      <c r="B359" s="48" t="s">
        <v>666</v>
      </c>
      <c r="C359" s="38">
        <v>2005</v>
      </c>
      <c r="D359" s="61">
        <v>58390</v>
      </c>
      <c r="E359" s="61">
        <v>30393</v>
      </c>
      <c r="F359" s="40">
        <f t="shared" si="80"/>
        <v>0.52051721185134436</v>
      </c>
      <c r="G359" s="49" t="s">
        <v>7</v>
      </c>
      <c r="H359" s="50">
        <v>16902</v>
      </c>
      <c r="I359" s="51">
        <f t="shared" si="81"/>
        <v>5091</v>
      </c>
      <c r="J359" s="44" t="s">
        <v>8</v>
      </c>
      <c r="K359" s="64">
        <v>11811</v>
      </c>
      <c r="L359" s="45">
        <f t="shared" si="82"/>
        <v>0.38860921922811176</v>
      </c>
      <c r="M359" s="45">
        <f t="shared" si="83"/>
        <v>0.20227778729234458</v>
      </c>
      <c r="N359" s="44">
        <f t="shared" si="84"/>
        <v>5905.5</v>
      </c>
      <c r="O359" s="44">
        <f t="shared" si="85"/>
        <v>5905.5</v>
      </c>
      <c r="P359" s="44">
        <f t="shared" si="86"/>
        <v>2920</v>
      </c>
      <c r="Q359" s="44" t="str">
        <f t="shared" si="87"/>
        <v/>
      </c>
      <c r="R359" s="44">
        <f t="shared" si="88"/>
        <v>584</v>
      </c>
      <c r="S359" s="39" t="str">
        <f t="shared" si="89"/>
        <v/>
      </c>
      <c r="T359" s="45">
        <f t="shared" si="90"/>
        <v>0.20227778729234458</v>
      </c>
      <c r="U359" s="45">
        <f t="shared" si="91"/>
        <v>0.72279499914368894</v>
      </c>
      <c r="W359" s="21" t="str">
        <f t="shared" si="92"/>
        <v>Lab</v>
      </c>
      <c r="X359" s="7" t="str">
        <f t="shared" si="93"/>
        <v>Lab</v>
      </c>
      <c r="Y359" s="7" t="str">
        <f t="shared" si="94"/>
        <v>LD</v>
      </c>
      <c r="Z359" s="7" t="str">
        <f t="shared" si="95"/>
        <v>LD</v>
      </c>
      <c r="AA359" s="7" t="s">
        <v>7</v>
      </c>
      <c r="AB359" s="7" t="s">
        <v>7</v>
      </c>
      <c r="AC359" s="7" t="s">
        <v>7</v>
      </c>
    </row>
    <row r="360" spans="1:29" s="4" customFormat="1" ht="15.75" x14ac:dyDescent="0.25">
      <c r="A360" s="47" t="s">
        <v>375</v>
      </c>
      <c r="B360" s="48" t="s">
        <v>666</v>
      </c>
      <c r="C360" s="38">
        <v>2005</v>
      </c>
      <c r="D360" s="61">
        <v>55269</v>
      </c>
      <c r="E360" s="61">
        <v>31127</v>
      </c>
      <c r="F360" s="40">
        <f t="shared" si="80"/>
        <v>0.56319093886265359</v>
      </c>
      <c r="G360" s="49" t="s">
        <v>7</v>
      </c>
      <c r="H360" s="50">
        <v>14263</v>
      </c>
      <c r="I360" s="51">
        <f t="shared" si="81"/>
        <v>7512</v>
      </c>
      <c r="J360" s="44" t="s">
        <v>4</v>
      </c>
      <c r="K360" s="64">
        <v>6751</v>
      </c>
      <c r="L360" s="45">
        <f t="shared" si="82"/>
        <v>0.21688566196549619</v>
      </c>
      <c r="M360" s="45">
        <f t="shared" si="83"/>
        <v>0.12214803958819591</v>
      </c>
      <c r="N360" s="44">
        <f t="shared" si="84"/>
        <v>3375.5</v>
      </c>
      <c r="O360" s="44">
        <f t="shared" si="85"/>
        <v>3375.5</v>
      </c>
      <c r="P360" s="44">
        <f t="shared" si="86"/>
        <v>2764</v>
      </c>
      <c r="Q360" s="44" t="str">
        <f t="shared" si="87"/>
        <v/>
      </c>
      <c r="R360" s="44">
        <f t="shared" si="88"/>
        <v>553</v>
      </c>
      <c r="S360" s="39" t="str">
        <f t="shared" si="89"/>
        <v/>
      </c>
      <c r="T360" s="45">
        <f t="shared" si="90"/>
        <v>0.12214803958819591</v>
      </c>
      <c r="U360" s="45">
        <f t="shared" si="91"/>
        <v>0.68533897845084946</v>
      </c>
      <c r="W360" s="21" t="str">
        <f t="shared" si="92"/>
        <v>Lab</v>
      </c>
      <c r="X360" s="7" t="str">
        <f t="shared" si="93"/>
        <v>Lab</v>
      </c>
      <c r="Y360" s="7" t="str">
        <f t="shared" si="94"/>
        <v>Con</v>
      </c>
      <c r="Z360" s="7" t="str">
        <f t="shared" si="95"/>
        <v>Con</v>
      </c>
      <c r="AA360" s="7" t="s">
        <v>7</v>
      </c>
      <c r="AB360" s="7" t="s">
        <v>7</v>
      </c>
      <c r="AC360" s="7" t="s">
        <v>7</v>
      </c>
    </row>
    <row r="361" spans="1:29" s="4" customFormat="1" ht="15.75" x14ac:dyDescent="0.25">
      <c r="A361" s="47" t="s">
        <v>752</v>
      </c>
      <c r="B361" s="48" t="s">
        <v>666</v>
      </c>
      <c r="C361" s="38">
        <v>2005</v>
      </c>
      <c r="D361" s="61">
        <v>57967</v>
      </c>
      <c r="E361" s="61">
        <v>31923</v>
      </c>
      <c r="F361" s="40">
        <f t="shared" si="80"/>
        <v>0.55070988665965115</v>
      </c>
      <c r="G361" s="49" t="s">
        <v>7</v>
      </c>
      <c r="H361" s="50">
        <v>16611</v>
      </c>
      <c r="I361" s="51">
        <f t="shared" si="81"/>
        <v>6679</v>
      </c>
      <c r="J361" s="44" t="s">
        <v>8</v>
      </c>
      <c r="K361" s="64">
        <v>9932</v>
      </c>
      <c r="L361" s="45">
        <f t="shared" si="82"/>
        <v>0.31112364126178615</v>
      </c>
      <c r="M361" s="45">
        <f t="shared" si="83"/>
        <v>0.17133886521641623</v>
      </c>
      <c r="N361" s="44">
        <f t="shared" si="84"/>
        <v>4966</v>
      </c>
      <c r="O361" s="44">
        <f t="shared" si="85"/>
        <v>4966</v>
      </c>
      <c r="P361" s="44">
        <f t="shared" si="86"/>
        <v>2899</v>
      </c>
      <c r="Q361" s="44" t="str">
        <f t="shared" si="87"/>
        <v/>
      </c>
      <c r="R361" s="44">
        <f t="shared" si="88"/>
        <v>580</v>
      </c>
      <c r="S361" s="39" t="str">
        <f t="shared" si="89"/>
        <v/>
      </c>
      <c r="T361" s="45">
        <f t="shared" si="90"/>
        <v>0.17133886521641623</v>
      </c>
      <c r="U361" s="45">
        <f t="shared" si="91"/>
        <v>0.72204875187606743</v>
      </c>
      <c r="W361" s="21" t="str">
        <f t="shared" si="92"/>
        <v>Lab</v>
      </c>
      <c r="X361" s="7" t="str">
        <f t="shared" si="93"/>
        <v>Lab</v>
      </c>
      <c r="Y361" s="7" t="str">
        <f t="shared" si="94"/>
        <v>LD</v>
      </c>
      <c r="Z361" s="7" t="str">
        <f t="shared" si="95"/>
        <v>LD</v>
      </c>
      <c r="AA361" s="7" t="s">
        <v>7</v>
      </c>
      <c r="AB361" s="7" t="s">
        <v>7</v>
      </c>
      <c r="AC361" s="7" t="s">
        <v>7</v>
      </c>
    </row>
    <row r="362" spans="1:29" s="4" customFormat="1" ht="15.75" x14ac:dyDescent="0.25">
      <c r="A362" s="47" t="s">
        <v>377</v>
      </c>
      <c r="B362" s="48" t="s">
        <v>666</v>
      </c>
      <c r="C362" s="38">
        <v>2005</v>
      </c>
      <c r="D362" s="61">
        <v>60444</v>
      </c>
      <c r="E362" s="61">
        <v>33272</v>
      </c>
      <c r="F362" s="40">
        <f t="shared" si="80"/>
        <v>0.55045992985242542</v>
      </c>
      <c r="G362" s="49" t="s">
        <v>7</v>
      </c>
      <c r="H362" s="50">
        <v>15234</v>
      </c>
      <c r="I362" s="51">
        <f t="shared" si="81"/>
        <v>8377</v>
      </c>
      <c r="J362" s="44" t="s">
        <v>8</v>
      </c>
      <c r="K362" s="64">
        <v>6857</v>
      </c>
      <c r="L362" s="45">
        <f t="shared" si="82"/>
        <v>0.20608920413560952</v>
      </c>
      <c r="M362" s="45">
        <f t="shared" si="83"/>
        <v>0.11344384885182979</v>
      </c>
      <c r="N362" s="44">
        <f t="shared" si="84"/>
        <v>3428.5</v>
      </c>
      <c r="O362" s="44">
        <f t="shared" si="85"/>
        <v>3428.5</v>
      </c>
      <c r="P362" s="44">
        <f t="shared" si="86"/>
        <v>3023</v>
      </c>
      <c r="Q362" s="44" t="str">
        <f t="shared" si="87"/>
        <v/>
      </c>
      <c r="R362" s="44">
        <f t="shared" si="88"/>
        <v>605</v>
      </c>
      <c r="S362" s="39" t="str">
        <f t="shared" si="89"/>
        <v/>
      </c>
      <c r="T362" s="45">
        <f t="shared" si="90"/>
        <v>0.11344384885182979</v>
      </c>
      <c r="U362" s="45">
        <f t="shared" si="91"/>
        <v>0.66390377870425521</v>
      </c>
      <c r="W362" s="21" t="str">
        <f t="shared" si="92"/>
        <v>Lab</v>
      </c>
      <c r="X362" s="7" t="str">
        <f t="shared" si="93"/>
        <v>Lab</v>
      </c>
      <c r="Y362" s="7" t="str">
        <f t="shared" si="94"/>
        <v>LD</v>
      </c>
      <c r="Z362" s="7" t="str">
        <f t="shared" si="95"/>
        <v>LD</v>
      </c>
      <c r="AA362" s="7" t="s">
        <v>7</v>
      </c>
      <c r="AB362" s="7" t="s">
        <v>7</v>
      </c>
      <c r="AC362" s="7" t="s">
        <v>7</v>
      </c>
    </row>
    <row r="363" spans="1:29" s="4" customFormat="1" ht="15.75" x14ac:dyDescent="0.25">
      <c r="A363" s="52" t="s">
        <v>378</v>
      </c>
      <c r="B363" s="48" t="s">
        <v>663</v>
      </c>
      <c r="C363" s="38">
        <v>2005</v>
      </c>
      <c r="D363" s="61">
        <v>65565</v>
      </c>
      <c r="E363" s="61">
        <v>43744</v>
      </c>
      <c r="F363" s="40">
        <f t="shared" si="80"/>
        <v>0.66718523602531843</v>
      </c>
      <c r="G363" s="49" t="s">
        <v>4</v>
      </c>
      <c r="H363" s="50">
        <v>21274</v>
      </c>
      <c r="I363" s="51">
        <f t="shared" si="81"/>
        <v>14194</v>
      </c>
      <c r="J363" s="44" t="s">
        <v>7</v>
      </c>
      <c r="K363" s="64">
        <v>7080</v>
      </c>
      <c r="L363" s="45">
        <f t="shared" si="82"/>
        <v>0.16185076810534016</v>
      </c>
      <c r="M363" s="45">
        <f t="shared" si="83"/>
        <v>0.10798444291924045</v>
      </c>
      <c r="N363" s="44">
        <f t="shared" si="84"/>
        <v>3540</v>
      </c>
      <c r="O363" s="44" t="str">
        <f t="shared" si="85"/>
        <v/>
      </c>
      <c r="P363" s="44">
        <f t="shared" si="86"/>
        <v>3279</v>
      </c>
      <c r="Q363" s="44" t="str">
        <f t="shared" si="87"/>
        <v/>
      </c>
      <c r="R363" s="44">
        <f t="shared" si="88"/>
        <v>656</v>
      </c>
      <c r="S363" s="39" t="str">
        <f t="shared" si="89"/>
        <v/>
      </c>
      <c r="T363" s="45">
        <f t="shared" si="90"/>
        <v>0.10798444291924045</v>
      </c>
      <c r="U363" s="45">
        <f t="shared" si="91"/>
        <v>0.7751696789445589</v>
      </c>
      <c r="W363" s="21" t="str">
        <f t="shared" si="92"/>
        <v>Con</v>
      </c>
      <c r="X363" s="7" t="str">
        <f t="shared" si="93"/>
        <v>Con</v>
      </c>
      <c r="Y363" s="7" t="str">
        <f t="shared" si="94"/>
        <v>Con</v>
      </c>
      <c r="Z363" s="7" t="str">
        <f t="shared" si="95"/>
        <v>Lab</v>
      </c>
      <c r="AA363" s="7" t="s">
        <v>4</v>
      </c>
      <c r="AB363" s="7" t="s">
        <v>4</v>
      </c>
      <c r="AC363" s="10" t="s">
        <v>4</v>
      </c>
    </row>
    <row r="364" spans="1:29" s="4" customFormat="1" ht="15.75" x14ac:dyDescent="0.25">
      <c r="A364" s="47" t="s">
        <v>379</v>
      </c>
      <c r="B364" s="48" t="s">
        <v>665</v>
      </c>
      <c r="C364" s="38">
        <v>2005</v>
      </c>
      <c r="D364" s="61">
        <v>65180</v>
      </c>
      <c r="E364" s="61">
        <v>36857</v>
      </c>
      <c r="F364" s="40">
        <f t="shared" si="80"/>
        <v>0.5654648665234735</v>
      </c>
      <c r="G364" s="49" t="s">
        <v>7</v>
      </c>
      <c r="H364" s="50">
        <v>16724</v>
      </c>
      <c r="I364" s="51">
        <f t="shared" si="81"/>
        <v>12110</v>
      </c>
      <c r="J364" s="44" t="s">
        <v>4</v>
      </c>
      <c r="K364" s="64">
        <v>4614</v>
      </c>
      <c r="L364" s="45">
        <f t="shared" si="82"/>
        <v>0.12518653173074315</v>
      </c>
      <c r="M364" s="45">
        <f t="shared" si="83"/>
        <v>7.0788585455661246E-2</v>
      </c>
      <c r="N364" s="44">
        <f t="shared" si="84"/>
        <v>2307</v>
      </c>
      <c r="O364" s="44">
        <f t="shared" si="85"/>
        <v>2307</v>
      </c>
      <c r="P364" s="44">
        <f t="shared" si="86"/>
        <v>3259</v>
      </c>
      <c r="Q364" s="44" t="str">
        <f t="shared" si="87"/>
        <v/>
      </c>
      <c r="R364" s="44">
        <f t="shared" si="88"/>
        <v>652</v>
      </c>
      <c r="S364" s="39" t="str">
        <f t="shared" si="89"/>
        <v/>
      </c>
      <c r="T364" s="45">
        <f t="shared" si="90"/>
        <v>7.0788585455661246E-2</v>
      </c>
      <c r="U364" s="45">
        <f t="shared" si="91"/>
        <v>0.63625345197913474</v>
      </c>
      <c r="W364" s="21" t="str">
        <f t="shared" si="92"/>
        <v>Lab</v>
      </c>
      <c r="X364" s="7" t="str">
        <f t="shared" si="93"/>
        <v>Lab</v>
      </c>
      <c r="Y364" s="7" t="str">
        <f t="shared" si="94"/>
        <v>Con</v>
      </c>
      <c r="Z364" s="7" t="str">
        <f t="shared" si="95"/>
        <v>Con</v>
      </c>
      <c r="AA364" s="7" t="s">
        <v>4</v>
      </c>
      <c r="AB364" s="10" t="s">
        <v>4</v>
      </c>
      <c r="AC364" s="10" t="s">
        <v>4</v>
      </c>
    </row>
    <row r="365" spans="1:29" s="4" customFormat="1" ht="15.75" x14ac:dyDescent="0.25">
      <c r="A365" s="47" t="s">
        <v>746</v>
      </c>
      <c r="B365" s="48" t="s">
        <v>661</v>
      </c>
      <c r="C365" s="38">
        <v>2005</v>
      </c>
      <c r="D365" s="61">
        <v>76718</v>
      </c>
      <c r="E365" s="61">
        <v>46389</v>
      </c>
      <c r="F365" s="40">
        <f t="shared" si="80"/>
        <v>0.60466904768111784</v>
      </c>
      <c r="G365" s="49" t="s">
        <v>7</v>
      </c>
      <c r="H365" s="50">
        <v>22121</v>
      </c>
      <c r="I365" s="51">
        <f t="shared" si="81"/>
        <v>10919</v>
      </c>
      <c r="J365" s="44" t="s">
        <v>12</v>
      </c>
      <c r="K365" s="64">
        <v>11202</v>
      </c>
      <c r="L365" s="45">
        <f t="shared" si="82"/>
        <v>0.24147966112656016</v>
      </c>
      <c r="M365" s="45">
        <f t="shared" si="83"/>
        <v>0.14601527672775619</v>
      </c>
      <c r="N365" s="44">
        <f t="shared" si="84"/>
        <v>5601</v>
      </c>
      <c r="O365" s="44">
        <f t="shared" si="85"/>
        <v>5601</v>
      </c>
      <c r="P365" s="44">
        <f t="shared" si="86"/>
        <v>3836</v>
      </c>
      <c r="Q365" s="44" t="str">
        <f t="shared" si="87"/>
        <v/>
      </c>
      <c r="R365" s="44">
        <f t="shared" si="88"/>
        <v>768</v>
      </c>
      <c r="S365" s="39" t="str">
        <f t="shared" si="89"/>
        <v/>
      </c>
      <c r="T365" s="45">
        <f t="shared" si="90"/>
        <v>0.14601527672775619</v>
      </c>
      <c r="U365" s="45">
        <f t="shared" si="91"/>
        <v>0.750684324408874</v>
      </c>
      <c r="W365" s="21" t="str">
        <f t="shared" si="92"/>
        <v>Lab</v>
      </c>
      <c r="X365" s="7" t="str">
        <f t="shared" si="93"/>
        <v>Lab</v>
      </c>
      <c r="Y365" s="7" t="str">
        <f t="shared" si="94"/>
        <v>Lab</v>
      </c>
      <c r="Z365" s="7" t="str">
        <f t="shared" si="95"/>
        <v>SNP</v>
      </c>
      <c r="AA365" s="7" t="s">
        <v>7</v>
      </c>
      <c r="AB365" s="7" t="s">
        <v>7</v>
      </c>
      <c r="AC365" s="7" t="s">
        <v>7</v>
      </c>
    </row>
    <row r="366" spans="1:29" s="4" customFormat="1" ht="15.75" x14ac:dyDescent="0.25">
      <c r="A366" s="52" t="s">
        <v>758</v>
      </c>
      <c r="B366" s="48" t="s">
        <v>664</v>
      </c>
      <c r="C366" s="38">
        <v>2005</v>
      </c>
      <c r="D366" s="61">
        <v>63671</v>
      </c>
      <c r="E366" s="61">
        <v>34974</v>
      </c>
      <c r="F366" s="40">
        <f t="shared" si="80"/>
        <v>0.54929245653437198</v>
      </c>
      <c r="G366" s="49" t="s">
        <v>7</v>
      </c>
      <c r="H366" s="50">
        <v>18900</v>
      </c>
      <c r="I366" s="51">
        <f t="shared" si="81"/>
        <v>11707</v>
      </c>
      <c r="J366" s="44" t="s">
        <v>8</v>
      </c>
      <c r="K366" s="64">
        <v>7193</v>
      </c>
      <c r="L366" s="45">
        <f t="shared" si="82"/>
        <v>0.20566706696403042</v>
      </c>
      <c r="M366" s="45">
        <f t="shared" si="83"/>
        <v>0.11297136844089145</v>
      </c>
      <c r="N366" s="44">
        <f t="shared" si="84"/>
        <v>3596.5</v>
      </c>
      <c r="O366" s="44">
        <f t="shared" si="85"/>
        <v>3596.5</v>
      </c>
      <c r="P366" s="44">
        <f t="shared" si="86"/>
        <v>3184</v>
      </c>
      <c r="Q366" s="44" t="str">
        <f t="shared" si="87"/>
        <v/>
      </c>
      <c r="R366" s="44">
        <f t="shared" si="88"/>
        <v>637</v>
      </c>
      <c r="S366" s="39" t="str">
        <f t="shared" si="89"/>
        <v/>
      </c>
      <c r="T366" s="45">
        <f t="shared" si="90"/>
        <v>0.11297136844089145</v>
      </c>
      <c r="U366" s="45">
        <f t="shared" si="91"/>
        <v>0.66226382497526348</v>
      </c>
      <c r="W366" s="21" t="str">
        <f t="shared" si="92"/>
        <v>Lab</v>
      </c>
      <c r="X366" s="7" t="str">
        <f t="shared" si="93"/>
        <v>Lab</v>
      </c>
      <c r="Y366" s="7" t="str">
        <f t="shared" si="94"/>
        <v>LD</v>
      </c>
      <c r="Z366" s="7" t="str">
        <f t="shared" si="95"/>
        <v>LD</v>
      </c>
      <c r="AA366" s="7" t="s">
        <v>7</v>
      </c>
      <c r="AB366" s="7" t="s">
        <v>7</v>
      </c>
      <c r="AC366" s="7" t="s">
        <v>7</v>
      </c>
    </row>
    <row r="367" spans="1:29" s="4" customFormat="1" ht="15.75" x14ac:dyDescent="0.25">
      <c r="A367" s="52" t="s">
        <v>381</v>
      </c>
      <c r="B367" s="48" t="s">
        <v>664</v>
      </c>
      <c r="C367" s="38">
        <v>2005</v>
      </c>
      <c r="D367" s="61">
        <v>75148</v>
      </c>
      <c r="E367" s="61">
        <v>31191</v>
      </c>
      <c r="F367" s="40">
        <f t="shared" si="80"/>
        <v>0.41506094639910579</v>
      </c>
      <c r="G367" s="49" t="s">
        <v>7</v>
      </c>
      <c r="H367" s="50">
        <v>17951</v>
      </c>
      <c r="I367" s="51">
        <f t="shared" si="81"/>
        <v>7737</v>
      </c>
      <c r="J367" s="44" t="s">
        <v>8</v>
      </c>
      <c r="K367" s="64">
        <v>10214</v>
      </c>
      <c r="L367" s="45">
        <f t="shared" si="82"/>
        <v>0.32746625629187909</v>
      </c>
      <c r="M367" s="45">
        <f t="shared" si="83"/>
        <v>0.13591845425027946</v>
      </c>
      <c r="N367" s="44">
        <f t="shared" si="84"/>
        <v>5107</v>
      </c>
      <c r="O367" s="44">
        <f t="shared" si="85"/>
        <v>5107</v>
      </c>
      <c r="P367" s="44">
        <f t="shared" si="86"/>
        <v>3758</v>
      </c>
      <c r="Q367" s="44" t="str">
        <f t="shared" si="87"/>
        <v/>
      </c>
      <c r="R367" s="44">
        <f t="shared" si="88"/>
        <v>752</v>
      </c>
      <c r="S367" s="39" t="str">
        <f t="shared" si="89"/>
        <v/>
      </c>
      <c r="T367" s="45">
        <f t="shared" si="90"/>
        <v>0.13591845425027946</v>
      </c>
      <c r="U367" s="45">
        <f t="shared" si="91"/>
        <v>0.55097940064938522</v>
      </c>
      <c r="W367" s="21" t="str">
        <f t="shared" si="92"/>
        <v>Lab</v>
      </c>
      <c r="X367" s="7" t="str">
        <f t="shared" si="93"/>
        <v>Lab</v>
      </c>
      <c r="Y367" s="7" t="str">
        <f t="shared" si="94"/>
        <v>LD</v>
      </c>
      <c r="Z367" s="7" t="str">
        <f t="shared" si="95"/>
        <v>LD</v>
      </c>
      <c r="AA367" s="7" t="s">
        <v>7</v>
      </c>
      <c r="AB367" s="7" t="s">
        <v>7</v>
      </c>
      <c r="AC367" s="7" t="s">
        <v>7</v>
      </c>
    </row>
    <row r="368" spans="1:29" s="4" customFormat="1" ht="15.75" x14ac:dyDescent="0.25">
      <c r="A368" s="52" t="s">
        <v>382</v>
      </c>
      <c r="B368" s="48" t="s">
        <v>664</v>
      </c>
      <c r="C368" s="38">
        <v>2005</v>
      </c>
      <c r="D368" s="61">
        <v>62042</v>
      </c>
      <c r="E368" s="61">
        <v>27930</v>
      </c>
      <c r="F368" s="40">
        <f t="shared" si="80"/>
        <v>0.45017891106024949</v>
      </c>
      <c r="G368" s="49" t="s">
        <v>7</v>
      </c>
      <c r="H368" s="50">
        <v>20322</v>
      </c>
      <c r="I368" s="51">
        <f t="shared" si="81"/>
        <v>4365</v>
      </c>
      <c r="J368" s="44" t="s">
        <v>8</v>
      </c>
      <c r="K368" s="64">
        <v>15957</v>
      </c>
      <c r="L368" s="45">
        <f t="shared" si="82"/>
        <v>0.57132116004296452</v>
      </c>
      <c r="M368" s="45">
        <f t="shared" si="83"/>
        <v>0.25719673769382029</v>
      </c>
      <c r="N368" s="44">
        <f t="shared" si="84"/>
        <v>7978.5</v>
      </c>
      <c r="O368" s="44">
        <f t="shared" si="85"/>
        <v>7978.5</v>
      </c>
      <c r="P368" s="44">
        <f t="shared" si="86"/>
        <v>3103</v>
      </c>
      <c r="Q368" s="44" t="str">
        <f t="shared" si="87"/>
        <v/>
      </c>
      <c r="R368" s="44">
        <f t="shared" si="88"/>
        <v>621</v>
      </c>
      <c r="S368" s="39" t="str">
        <f t="shared" si="89"/>
        <v/>
      </c>
      <c r="T368" s="45">
        <f t="shared" si="90"/>
        <v>0.25719673769382029</v>
      </c>
      <c r="U368" s="45">
        <f t="shared" si="91"/>
        <v>0.70737564875406977</v>
      </c>
      <c r="W368" s="21" t="str">
        <f t="shared" si="92"/>
        <v>Lab</v>
      </c>
      <c r="X368" s="7" t="str">
        <f t="shared" si="93"/>
        <v>Lab</v>
      </c>
      <c r="Y368" s="7" t="str">
        <f t="shared" si="94"/>
        <v>LD</v>
      </c>
      <c r="Z368" s="7" t="str">
        <f t="shared" si="95"/>
        <v>LD</v>
      </c>
      <c r="AA368" s="7" t="s">
        <v>7</v>
      </c>
      <c r="AB368" s="7" t="s">
        <v>7</v>
      </c>
      <c r="AC368" s="7" t="s">
        <v>7</v>
      </c>
    </row>
    <row r="369" spans="1:29" s="4" customFormat="1" ht="15.75" x14ac:dyDescent="0.25">
      <c r="A369" s="52" t="s">
        <v>383</v>
      </c>
      <c r="B369" s="48" t="s">
        <v>664</v>
      </c>
      <c r="C369" s="38">
        <v>2005</v>
      </c>
      <c r="D369" s="61">
        <v>69185</v>
      </c>
      <c r="E369" s="61">
        <v>35171</v>
      </c>
      <c r="F369" s="40">
        <f t="shared" si="80"/>
        <v>0.50836163908361642</v>
      </c>
      <c r="G369" s="49" t="s">
        <v>7</v>
      </c>
      <c r="H369" s="50">
        <v>18441</v>
      </c>
      <c r="I369" s="51">
        <f t="shared" si="81"/>
        <v>13268</v>
      </c>
      <c r="J369" s="44" t="s">
        <v>8</v>
      </c>
      <c r="K369" s="64">
        <v>5173</v>
      </c>
      <c r="L369" s="45">
        <f t="shared" si="82"/>
        <v>0.14708140229166075</v>
      </c>
      <c r="M369" s="45">
        <f t="shared" si="83"/>
        <v>7.4770542747705421E-2</v>
      </c>
      <c r="N369" s="44">
        <f t="shared" si="84"/>
        <v>2586.5</v>
      </c>
      <c r="O369" s="44">
        <f t="shared" si="85"/>
        <v>2586.5</v>
      </c>
      <c r="P369" s="44">
        <f t="shared" si="86"/>
        <v>3460</v>
      </c>
      <c r="Q369" s="44" t="str">
        <f t="shared" si="87"/>
        <v/>
      </c>
      <c r="R369" s="44">
        <f t="shared" si="88"/>
        <v>692</v>
      </c>
      <c r="S369" s="39" t="str">
        <f t="shared" si="89"/>
        <v/>
      </c>
      <c r="T369" s="45">
        <f t="shared" si="90"/>
        <v>7.4770542747705421E-2</v>
      </c>
      <c r="U369" s="45">
        <f t="shared" si="91"/>
        <v>0.58313218183132187</v>
      </c>
      <c r="W369" s="21" t="str">
        <f t="shared" si="92"/>
        <v>Lab</v>
      </c>
      <c r="X369" s="7" t="str">
        <f t="shared" si="93"/>
        <v>Lab</v>
      </c>
      <c r="Y369" s="7" t="str">
        <f t="shared" si="94"/>
        <v>LD</v>
      </c>
      <c r="Z369" s="7" t="str">
        <f t="shared" si="95"/>
        <v>LD</v>
      </c>
      <c r="AA369" s="7" t="s">
        <v>7</v>
      </c>
      <c r="AB369" s="10" t="s">
        <v>8</v>
      </c>
      <c r="AC369" s="7" t="s">
        <v>7</v>
      </c>
    </row>
    <row r="370" spans="1:29" s="4" customFormat="1" ht="15.75" x14ac:dyDescent="0.25">
      <c r="A370" s="52" t="s">
        <v>384</v>
      </c>
      <c r="B370" s="48" t="s">
        <v>664</v>
      </c>
      <c r="C370" s="38">
        <v>2005</v>
      </c>
      <c r="D370" s="61">
        <v>64585</v>
      </c>
      <c r="E370" s="61">
        <v>30464</v>
      </c>
      <c r="F370" s="40">
        <f t="shared" si="80"/>
        <v>0.47168847255554697</v>
      </c>
      <c r="G370" s="49" t="s">
        <v>7</v>
      </c>
      <c r="H370" s="50">
        <v>19140</v>
      </c>
      <c r="I370" s="51">
        <f t="shared" si="81"/>
        <v>3915</v>
      </c>
      <c r="J370" s="44" t="s">
        <v>8</v>
      </c>
      <c r="K370" s="64">
        <v>15225</v>
      </c>
      <c r="L370" s="45">
        <f t="shared" si="82"/>
        <v>0.49977022058823528</v>
      </c>
      <c r="M370" s="45">
        <f t="shared" si="83"/>
        <v>0.23573585197801347</v>
      </c>
      <c r="N370" s="44">
        <f t="shared" si="84"/>
        <v>7612.5</v>
      </c>
      <c r="O370" s="44">
        <f t="shared" si="85"/>
        <v>7612.5</v>
      </c>
      <c r="P370" s="44">
        <f t="shared" si="86"/>
        <v>3230</v>
      </c>
      <c r="Q370" s="44" t="str">
        <f t="shared" si="87"/>
        <v/>
      </c>
      <c r="R370" s="44">
        <f t="shared" si="88"/>
        <v>646</v>
      </c>
      <c r="S370" s="39" t="str">
        <f t="shared" si="89"/>
        <v/>
      </c>
      <c r="T370" s="45">
        <f t="shared" si="90"/>
        <v>0.23573585197801347</v>
      </c>
      <c r="U370" s="45">
        <f t="shared" si="91"/>
        <v>0.70742432453356041</v>
      </c>
      <c r="W370" s="21" t="str">
        <f t="shared" si="92"/>
        <v>Lab</v>
      </c>
      <c r="X370" s="7" t="str">
        <f t="shared" si="93"/>
        <v>Lab</v>
      </c>
      <c r="Y370" s="7" t="str">
        <f t="shared" si="94"/>
        <v>LD</v>
      </c>
      <c r="Z370" s="7" t="str">
        <f t="shared" si="95"/>
        <v>LD</v>
      </c>
      <c r="AA370" s="7" t="s">
        <v>7</v>
      </c>
      <c r="AB370" s="7" t="s">
        <v>7</v>
      </c>
      <c r="AC370" s="7" t="s">
        <v>7</v>
      </c>
    </row>
    <row r="371" spans="1:29" s="4" customFormat="1" ht="15.75" x14ac:dyDescent="0.25">
      <c r="A371" s="47" t="s">
        <v>385</v>
      </c>
      <c r="B371" s="48" t="s">
        <v>661</v>
      </c>
      <c r="C371" s="38">
        <v>2005</v>
      </c>
      <c r="D371" s="61">
        <v>75798</v>
      </c>
      <c r="E371" s="61">
        <v>44337</v>
      </c>
      <c r="F371" s="40">
        <f t="shared" si="80"/>
        <v>0.58493627800205805</v>
      </c>
      <c r="G371" s="49" t="s">
        <v>7</v>
      </c>
      <c r="H371" s="50">
        <v>22657</v>
      </c>
      <c r="I371" s="51">
        <f t="shared" si="81"/>
        <v>9560</v>
      </c>
      <c r="J371" s="44" t="s">
        <v>12</v>
      </c>
      <c r="K371" s="64">
        <v>13097</v>
      </c>
      <c r="L371" s="45">
        <f t="shared" si="82"/>
        <v>0.29539662133207029</v>
      </c>
      <c r="M371" s="45">
        <f t="shared" si="83"/>
        <v>0.17278820021636454</v>
      </c>
      <c r="N371" s="44">
        <f t="shared" si="84"/>
        <v>6548.5</v>
      </c>
      <c r="O371" s="44">
        <f t="shared" si="85"/>
        <v>6548.5</v>
      </c>
      <c r="P371" s="44">
        <f t="shared" si="86"/>
        <v>3790</v>
      </c>
      <c r="Q371" s="44" t="str">
        <f t="shared" si="87"/>
        <v/>
      </c>
      <c r="R371" s="44">
        <f t="shared" si="88"/>
        <v>758</v>
      </c>
      <c r="S371" s="39" t="str">
        <f t="shared" si="89"/>
        <v/>
      </c>
      <c r="T371" s="45">
        <f t="shared" si="90"/>
        <v>0.17278820021636454</v>
      </c>
      <c r="U371" s="45">
        <f t="shared" si="91"/>
        <v>0.75772447821842259</v>
      </c>
      <c r="W371" s="21" t="str">
        <f t="shared" si="92"/>
        <v>Lab</v>
      </c>
      <c r="X371" s="7" t="str">
        <f t="shared" si="93"/>
        <v>Lab</v>
      </c>
      <c r="Y371" s="7" t="str">
        <f t="shared" si="94"/>
        <v>Lab</v>
      </c>
      <c r="Z371" s="7" t="str">
        <f t="shared" si="95"/>
        <v>SNP</v>
      </c>
      <c r="AA371" s="7" t="s">
        <v>7</v>
      </c>
      <c r="AB371" s="7" t="s">
        <v>7</v>
      </c>
      <c r="AC371" s="7" t="s">
        <v>7</v>
      </c>
    </row>
    <row r="372" spans="1:29" s="4" customFormat="1" ht="15.75" x14ac:dyDescent="0.25">
      <c r="A372" s="47" t="s">
        <v>386</v>
      </c>
      <c r="B372" s="48" t="s">
        <v>672</v>
      </c>
      <c r="C372" s="38">
        <v>2005</v>
      </c>
      <c r="D372" s="61">
        <v>55280</v>
      </c>
      <c r="E372" s="61">
        <v>35344</v>
      </c>
      <c r="F372" s="40">
        <f t="shared" si="80"/>
        <v>0.63936324167872649</v>
      </c>
      <c r="G372" s="49" t="s">
        <v>7</v>
      </c>
      <c r="H372" s="50">
        <v>16592</v>
      </c>
      <c r="I372" s="51">
        <f t="shared" si="81"/>
        <v>9358</v>
      </c>
      <c r="J372" s="44" t="s">
        <v>9</v>
      </c>
      <c r="K372" s="64">
        <v>7234</v>
      </c>
      <c r="L372" s="45">
        <f t="shared" si="82"/>
        <v>0.20467406066093255</v>
      </c>
      <c r="M372" s="45">
        <f t="shared" si="83"/>
        <v>0.13086107091172214</v>
      </c>
      <c r="N372" s="44">
        <f t="shared" si="84"/>
        <v>3617</v>
      </c>
      <c r="O372" s="44">
        <f t="shared" si="85"/>
        <v>3617</v>
      </c>
      <c r="P372" s="44">
        <f t="shared" si="86"/>
        <v>2764</v>
      </c>
      <c r="Q372" s="44" t="str">
        <f t="shared" si="87"/>
        <v/>
      </c>
      <c r="R372" s="44">
        <f t="shared" si="88"/>
        <v>553</v>
      </c>
      <c r="S372" s="39" t="str">
        <f t="shared" si="89"/>
        <v/>
      </c>
      <c r="T372" s="45">
        <f t="shared" si="90"/>
        <v>0.13086107091172214</v>
      </c>
      <c r="U372" s="45">
        <f t="shared" si="91"/>
        <v>0.77022431259044866</v>
      </c>
      <c r="W372" s="21" t="str">
        <f t="shared" si="92"/>
        <v>Lab</v>
      </c>
      <c r="X372" s="7" t="str">
        <f t="shared" si="93"/>
        <v>Lab</v>
      </c>
      <c r="Y372" s="7" t="str">
        <f t="shared" si="94"/>
        <v>Lab</v>
      </c>
      <c r="Z372" s="7" t="str">
        <f t="shared" si="95"/>
        <v>PC</v>
      </c>
      <c r="AA372" s="7" t="s">
        <v>7</v>
      </c>
      <c r="AB372" s="7" t="s">
        <v>7</v>
      </c>
      <c r="AC372" s="7" t="s">
        <v>7</v>
      </c>
    </row>
    <row r="373" spans="1:29" s="4" customFormat="1" ht="15.75" x14ac:dyDescent="0.25">
      <c r="A373" s="47" t="s">
        <v>387</v>
      </c>
      <c r="B373" s="48" t="s">
        <v>674</v>
      </c>
      <c r="C373" s="38">
        <v>2005</v>
      </c>
      <c r="D373" s="61">
        <v>58461</v>
      </c>
      <c r="E373" s="61">
        <v>35504</v>
      </c>
      <c r="F373" s="40">
        <f t="shared" si="80"/>
        <v>0.60731085681052321</v>
      </c>
      <c r="G373" s="49" t="s">
        <v>5</v>
      </c>
      <c r="H373" s="50">
        <v>15225</v>
      </c>
      <c r="I373" s="51">
        <f t="shared" si="81"/>
        <v>7498</v>
      </c>
      <c r="J373" s="44" t="s">
        <v>715</v>
      </c>
      <c r="K373" s="64">
        <v>7727</v>
      </c>
      <c r="L373" s="45">
        <f t="shared" si="82"/>
        <v>0.21763744930148715</v>
      </c>
      <c r="M373" s="45">
        <f t="shared" si="83"/>
        <v>0.13217358580934299</v>
      </c>
      <c r="N373" s="44">
        <f t="shared" si="84"/>
        <v>3863.5</v>
      </c>
      <c r="O373" s="44" t="str">
        <f t="shared" si="85"/>
        <v/>
      </c>
      <c r="P373" s="44">
        <f t="shared" si="86"/>
        <v>2924</v>
      </c>
      <c r="Q373" s="44" t="str">
        <f t="shared" si="87"/>
        <v/>
      </c>
      <c r="R373" s="44">
        <f t="shared" si="88"/>
        <v>585</v>
      </c>
      <c r="S373" s="39" t="str">
        <f t="shared" si="89"/>
        <v/>
      </c>
      <c r="T373" s="45">
        <f t="shared" si="90"/>
        <v>0.13217358580934299</v>
      </c>
      <c r="U373" s="45">
        <f t="shared" si="91"/>
        <v>0.73948444261986623</v>
      </c>
      <c r="W373" s="21" t="str">
        <f t="shared" si="92"/>
        <v>DUP</v>
      </c>
      <c r="X373" s="7" t="str">
        <f t="shared" si="93"/>
        <v>DUP</v>
      </c>
      <c r="Y373" s="7" t="str">
        <f t="shared" si="94"/>
        <v>UU</v>
      </c>
      <c r="Z373" s="7" t="str">
        <f t="shared" si="95"/>
        <v>UU</v>
      </c>
      <c r="AA373" s="7" t="s">
        <v>5</v>
      </c>
      <c r="AB373" s="7" t="s">
        <v>5</v>
      </c>
      <c r="AC373" s="7" t="s">
        <v>5</v>
      </c>
    </row>
    <row r="374" spans="1:29" s="4" customFormat="1" ht="15.75" x14ac:dyDescent="0.25">
      <c r="A374" s="47" t="s">
        <v>388</v>
      </c>
      <c r="B374" s="48" t="s">
        <v>665</v>
      </c>
      <c r="C374" s="38">
        <v>2005</v>
      </c>
      <c r="D374" s="61">
        <v>71788</v>
      </c>
      <c r="E374" s="61">
        <v>46140</v>
      </c>
      <c r="F374" s="40">
        <f t="shared" si="80"/>
        <v>0.64272580375550237</v>
      </c>
      <c r="G374" s="49" t="s">
        <v>7</v>
      </c>
      <c r="H374" s="50">
        <v>19098</v>
      </c>
      <c r="I374" s="51">
        <f t="shared" si="81"/>
        <v>17102</v>
      </c>
      <c r="J374" s="44" t="s">
        <v>4</v>
      </c>
      <c r="K374" s="64">
        <v>1996</v>
      </c>
      <c r="L374" s="45">
        <f t="shared" si="82"/>
        <v>4.3259644560034678E-2</v>
      </c>
      <c r="M374" s="45">
        <f t="shared" si="83"/>
        <v>2.7804089820025631E-2</v>
      </c>
      <c r="N374" s="44">
        <f t="shared" si="84"/>
        <v>998</v>
      </c>
      <c r="O374" s="44">
        <f t="shared" si="85"/>
        <v>998</v>
      </c>
      <c r="P374" s="44">
        <f t="shared" si="86"/>
        <v>3590</v>
      </c>
      <c r="Q374" s="44" t="str">
        <f t="shared" si="87"/>
        <v>YES</v>
      </c>
      <c r="R374" s="44">
        <f t="shared" si="88"/>
        <v>718</v>
      </c>
      <c r="S374" s="39" t="str">
        <f t="shared" si="89"/>
        <v/>
      </c>
      <c r="T374" s="45">
        <f t="shared" si="90"/>
        <v>2.7804089820025631E-2</v>
      </c>
      <c r="U374" s="45">
        <f t="shared" si="91"/>
        <v>0.67052989357552795</v>
      </c>
      <c r="W374" s="21" t="str">
        <f t="shared" si="92"/>
        <v>Con</v>
      </c>
      <c r="X374" s="7" t="str">
        <f t="shared" si="93"/>
        <v>Lab</v>
      </c>
      <c r="Y374" s="7" t="str">
        <f t="shared" si="94"/>
        <v>Con</v>
      </c>
      <c r="Z374" s="7" t="str">
        <f t="shared" si="95"/>
        <v>Con</v>
      </c>
      <c r="AA374" s="7" t="s">
        <v>4</v>
      </c>
      <c r="AB374" s="10" t="s">
        <v>4</v>
      </c>
      <c r="AC374" s="10" t="s">
        <v>4</v>
      </c>
    </row>
    <row r="375" spans="1:29" s="4" customFormat="1" ht="15.75" x14ac:dyDescent="0.25">
      <c r="A375" s="47" t="s">
        <v>389</v>
      </c>
      <c r="B375" s="48" t="s">
        <v>665</v>
      </c>
      <c r="C375" s="38">
        <v>2005</v>
      </c>
      <c r="D375" s="61">
        <v>74786</v>
      </c>
      <c r="E375" s="61">
        <v>46683</v>
      </c>
      <c r="F375" s="40">
        <f t="shared" si="80"/>
        <v>0.62422111090311017</v>
      </c>
      <c r="G375" s="49" t="s">
        <v>4</v>
      </c>
      <c r="H375" s="50">
        <v>21744</v>
      </c>
      <c r="I375" s="51">
        <f t="shared" si="81"/>
        <v>11848</v>
      </c>
      <c r="J375" s="44" t="s">
        <v>7</v>
      </c>
      <c r="K375" s="64">
        <v>9896</v>
      </c>
      <c r="L375" s="45">
        <f t="shared" si="82"/>
        <v>0.21198294882505408</v>
      </c>
      <c r="M375" s="45">
        <f t="shared" si="83"/>
        <v>0.13232423180809241</v>
      </c>
      <c r="N375" s="44">
        <f t="shared" si="84"/>
        <v>4948</v>
      </c>
      <c r="O375" s="44" t="str">
        <f t="shared" si="85"/>
        <v/>
      </c>
      <c r="P375" s="44">
        <f t="shared" si="86"/>
        <v>3740</v>
      </c>
      <c r="Q375" s="44" t="str">
        <f t="shared" si="87"/>
        <v/>
      </c>
      <c r="R375" s="44">
        <f t="shared" si="88"/>
        <v>748</v>
      </c>
      <c r="S375" s="39" t="str">
        <f t="shared" si="89"/>
        <v/>
      </c>
      <c r="T375" s="45">
        <f t="shared" si="90"/>
        <v>0.13232423180809241</v>
      </c>
      <c r="U375" s="45">
        <f t="shared" si="91"/>
        <v>0.75654534271120255</v>
      </c>
      <c r="W375" s="21" t="str">
        <f t="shared" si="92"/>
        <v>Con</v>
      </c>
      <c r="X375" s="7" t="str">
        <f t="shared" si="93"/>
        <v>Con</v>
      </c>
      <c r="Y375" s="7" t="str">
        <f t="shared" si="94"/>
        <v>Con</v>
      </c>
      <c r="Z375" s="7" t="str">
        <f t="shared" si="95"/>
        <v>Lab</v>
      </c>
      <c r="AA375" s="7" t="s">
        <v>4</v>
      </c>
      <c r="AB375" s="7" t="s">
        <v>4</v>
      </c>
      <c r="AC375" s="7" t="s">
        <v>4</v>
      </c>
    </row>
    <row r="376" spans="1:29" s="4" customFormat="1" ht="15.75" x14ac:dyDescent="0.25">
      <c r="A376" s="47" t="s">
        <v>390</v>
      </c>
      <c r="B376" s="48" t="s">
        <v>663</v>
      </c>
      <c r="C376" s="38">
        <v>2005</v>
      </c>
      <c r="D376" s="61">
        <v>64644</v>
      </c>
      <c r="E376" s="61">
        <v>46540</v>
      </c>
      <c r="F376" s="40">
        <f t="shared" si="80"/>
        <v>0.71994307282965164</v>
      </c>
      <c r="G376" s="49" t="s">
        <v>4</v>
      </c>
      <c r="H376" s="50">
        <v>20979</v>
      </c>
      <c r="I376" s="51">
        <f t="shared" si="81"/>
        <v>18952</v>
      </c>
      <c r="J376" s="44" t="s">
        <v>8</v>
      </c>
      <c r="K376" s="64">
        <v>2027</v>
      </c>
      <c r="L376" s="45">
        <f t="shared" si="82"/>
        <v>4.3553932101418134E-2</v>
      </c>
      <c r="M376" s="45">
        <f t="shared" si="83"/>
        <v>3.1356351710908975E-2</v>
      </c>
      <c r="N376" s="44">
        <f t="shared" si="84"/>
        <v>1013.5</v>
      </c>
      <c r="O376" s="44" t="str">
        <f t="shared" si="85"/>
        <v/>
      </c>
      <c r="P376" s="44">
        <f t="shared" si="86"/>
        <v>3233</v>
      </c>
      <c r="Q376" s="44" t="str">
        <f t="shared" si="87"/>
        <v>YES</v>
      </c>
      <c r="R376" s="44">
        <f t="shared" si="88"/>
        <v>647</v>
      </c>
      <c r="S376" s="39" t="str">
        <f t="shared" si="89"/>
        <v/>
      </c>
      <c r="T376" s="45">
        <f t="shared" si="90"/>
        <v>3.1356351710908975E-2</v>
      </c>
      <c r="U376" s="45">
        <f t="shared" si="91"/>
        <v>0.75129942454056065</v>
      </c>
      <c r="W376" s="21" t="str">
        <f t="shared" si="92"/>
        <v>LD</v>
      </c>
      <c r="X376" s="7" t="str">
        <f t="shared" si="93"/>
        <v>Con</v>
      </c>
      <c r="Y376" s="7" t="str">
        <f t="shared" si="94"/>
        <v>Con</v>
      </c>
      <c r="Z376" s="7" t="str">
        <f t="shared" si="95"/>
        <v>LD</v>
      </c>
      <c r="AA376" s="7" t="s">
        <v>8</v>
      </c>
      <c r="AB376" s="7" t="s">
        <v>4</v>
      </c>
      <c r="AC376" s="7" t="s">
        <v>4</v>
      </c>
    </row>
    <row r="377" spans="1:29" s="4" customFormat="1" ht="15.75" x14ac:dyDescent="0.25">
      <c r="A377" s="52" t="s">
        <v>391</v>
      </c>
      <c r="B377" s="48" t="s">
        <v>668</v>
      </c>
      <c r="C377" s="38">
        <v>2005</v>
      </c>
      <c r="D377" s="61">
        <v>68218</v>
      </c>
      <c r="E377" s="61">
        <v>39122</v>
      </c>
      <c r="F377" s="40">
        <f t="shared" si="80"/>
        <v>0.5734850039578997</v>
      </c>
      <c r="G377" s="49" t="s">
        <v>7</v>
      </c>
      <c r="H377" s="50">
        <v>19062</v>
      </c>
      <c r="I377" s="51">
        <f t="shared" si="81"/>
        <v>12575</v>
      </c>
      <c r="J377" s="44" t="s">
        <v>4</v>
      </c>
      <c r="K377" s="64">
        <v>6487</v>
      </c>
      <c r="L377" s="45">
        <f t="shared" si="82"/>
        <v>0.1658146311538265</v>
      </c>
      <c r="M377" s="45">
        <f t="shared" si="83"/>
        <v>9.5092204403529862E-2</v>
      </c>
      <c r="N377" s="44">
        <f t="shared" si="84"/>
        <v>3243.5</v>
      </c>
      <c r="O377" s="44">
        <f t="shared" si="85"/>
        <v>3243.5</v>
      </c>
      <c r="P377" s="44">
        <f t="shared" si="86"/>
        <v>3411</v>
      </c>
      <c r="Q377" s="44" t="str">
        <f t="shared" si="87"/>
        <v/>
      </c>
      <c r="R377" s="44">
        <f t="shared" si="88"/>
        <v>683</v>
      </c>
      <c r="S377" s="39" t="str">
        <f t="shared" si="89"/>
        <v/>
      </c>
      <c r="T377" s="45">
        <f t="shared" si="90"/>
        <v>9.5092204403529862E-2</v>
      </c>
      <c r="U377" s="45">
        <f t="shared" si="91"/>
        <v>0.66857720836142953</v>
      </c>
      <c r="W377" s="21" t="str">
        <f t="shared" si="92"/>
        <v>Lab</v>
      </c>
      <c r="X377" s="7" t="str">
        <f t="shared" si="93"/>
        <v>Lab</v>
      </c>
      <c r="Y377" s="7" t="str">
        <f t="shared" si="94"/>
        <v>Con</v>
      </c>
      <c r="Z377" s="7" t="str">
        <f t="shared" si="95"/>
        <v>Con</v>
      </c>
      <c r="AA377" s="7" t="s">
        <v>7</v>
      </c>
      <c r="AB377" s="7" t="s">
        <v>7</v>
      </c>
      <c r="AC377" s="7" t="s">
        <v>7</v>
      </c>
    </row>
    <row r="378" spans="1:29" s="4" customFormat="1" ht="15.75" x14ac:dyDescent="0.25">
      <c r="A378" s="52" t="s">
        <v>392</v>
      </c>
      <c r="B378" s="48" t="s">
        <v>668</v>
      </c>
      <c r="C378" s="38">
        <v>2005</v>
      </c>
      <c r="D378" s="61">
        <v>71927</v>
      </c>
      <c r="E378" s="61">
        <v>38918</v>
      </c>
      <c r="F378" s="40">
        <f t="shared" si="80"/>
        <v>0.54107636909644496</v>
      </c>
      <c r="G378" s="49" t="s">
        <v>7</v>
      </c>
      <c r="H378" s="50">
        <v>16610</v>
      </c>
      <c r="I378" s="51">
        <f t="shared" si="81"/>
        <v>10960</v>
      </c>
      <c r="J378" s="44" t="s">
        <v>4</v>
      </c>
      <c r="K378" s="64">
        <v>5650</v>
      </c>
      <c r="L378" s="45">
        <f t="shared" si="82"/>
        <v>0.1451770389023074</v>
      </c>
      <c r="M378" s="45">
        <f t="shared" si="83"/>
        <v>7.8551865085433839E-2</v>
      </c>
      <c r="N378" s="44">
        <f t="shared" si="84"/>
        <v>2825</v>
      </c>
      <c r="O378" s="44">
        <f t="shared" si="85"/>
        <v>2825</v>
      </c>
      <c r="P378" s="44">
        <f t="shared" si="86"/>
        <v>3597</v>
      </c>
      <c r="Q378" s="44" t="str">
        <f t="shared" si="87"/>
        <v/>
      </c>
      <c r="R378" s="44">
        <f t="shared" si="88"/>
        <v>720</v>
      </c>
      <c r="S378" s="39" t="str">
        <f t="shared" si="89"/>
        <v/>
      </c>
      <c r="T378" s="45">
        <f t="shared" si="90"/>
        <v>7.8551865085433839E-2</v>
      </c>
      <c r="U378" s="45">
        <f t="shared" si="91"/>
        <v>0.61962823418187885</v>
      </c>
      <c r="W378" s="21" t="str">
        <f t="shared" si="92"/>
        <v>Lab</v>
      </c>
      <c r="X378" s="7" t="str">
        <f t="shared" si="93"/>
        <v>Lab</v>
      </c>
      <c r="Y378" s="7" t="str">
        <f t="shared" si="94"/>
        <v>Con</v>
      </c>
      <c r="Z378" s="7" t="str">
        <f t="shared" si="95"/>
        <v>Con</v>
      </c>
      <c r="AA378" s="7" t="s">
        <v>7</v>
      </c>
      <c r="AB378" s="10" t="s">
        <v>4</v>
      </c>
      <c r="AC378" s="7" t="s">
        <v>7</v>
      </c>
    </row>
    <row r="379" spans="1:29" s="4" customFormat="1" ht="15.75" x14ac:dyDescent="0.25">
      <c r="A379" s="47" t="s">
        <v>393</v>
      </c>
      <c r="B379" s="48" t="s">
        <v>664</v>
      </c>
      <c r="C379" s="38">
        <v>2005</v>
      </c>
      <c r="D379" s="61">
        <v>72267</v>
      </c>
      <c r="E379" s="61">
        <v>45621</v>
      </c>
      <c r="F379" s="40">
        <f t="shared" si="80"/>
        <v>0.63128398854248824</v>
      </c>
      <c r="G379" s="49" t="s">
        <v>4</v>
      </c>
      <c r="H379" s="50">
        <v>22628</v>
      </c>
      <c r="I379" s="51">
        <f t="shared" si="81"/>
        <v>13227</v>
      </c>
      <c r="J379" s="44" t="s">
        <v>7</v>
      </c>
      <c r="K379" s="64">
        <v>9401</v>
      </c>
      <c r="L379" s="45">
        <f t="shared" si="82"/>
        <v>0.20606738124986301</v>
      </c>
      <c r="M379" s="45">
        <f t="shared" si="83"/>
        <v>0.13008703834391908</v>
      </c>
      <c r="N379" s="44">
        <f t="shared" si="84"/>
        <v>4700.5</v>
      </c>
      <c r="O379" s="44" t="str">
        <f t="shared" si="85"/>
        <v/>
      </c>
      <c r="P379" s="44">
        <f t="shared" si="86"/>
        <v>3614</v>
      </c>
      <c r="Q379" s="44" t="str">
        <f t="shared" si="87"/>
        <v/>
      </c>
      <c r="R379" s="44">
        <f t="shared" si="88"/>
        <v>723</v>
      </c>
      <c r="S379" s="39" t="str">
        <f t="shared" si="89"/>
        <v/>
      </c>
      <c r="T379" s="45">
        <f t="shared" si="90"/>
        <v>0.13008703834391908</v>
      </c>
      <c r="U379" s="45">
        <f t="shared" si="91"/>
        <v>0.76137102688640734</v>
      </c>
      <c r="W379" s="21" t="str">
        <f t="shared" si="92"/>
        <v>Con</v>
      </c>
      <c r="X379" s="7" t="str">
        <f t="shared" si="93"/>
        <v>Con</v>
      </c>
      <c r="Y379" s="7" t="str">
        <f t="shared" si="94"/>
        <v>Con</v>
      </c>
      <c r="Z379" s="7" t="str">
        <f t="shared" si="95"/>
        <v>Lab</v>
      </c>
      <c r="AA379" s="7" t="s">
        <v>4</v>
      </c>
      <c r="AB379" s="7" t="s">
        <v>4</v>
      </c>
      <c r="AC379" s="7" t="s">
        <v>4</v>
      </c>
    </row>
    <row r="380" spans="1:29" s="4" customFormat="1" ht="15.75" x14ac:dyDescent="0.25">
      <c r="A380" s="52" t="s">
        <v>394</v>
      </c>
      <c r="B380" s="48" t="s">
        <v>662</v>
      </c>
      <c r="C380" s="38">
        <v>2005</v>
      </c>
      <c r="D380" s="61">
        <v>62570</v>
      </c>
      <c r="E380" s="61">
        <v>45850</v>
      </c>
      <c r="F380" s="40">
        <f t="shared" si="80"/>
        <v>0.73277928719833785</v>
      </c>
      <c r="G380" s="49" t="s">
        <v>4</v>
      </c>
      <c r="H380" s="50">
        <v>23312</v>
      </c>
      <c r="I380" s="51">
        <f t="shared" si="81"/>
        <v>17081</v>
      </c>
      <c r="J380" s="44" t="s">
        <v>8</v>
      </c>
      <c r="K380" s="64">
        <v>6231</v>
      </c>
      <c r="L380" s="45">
        <f t="shared" si="82"/>
        <v>0.13589967284623772</v>
      </c>
      <c r="M380" s="45">
        <f t="shared" si="83"/>
        <v>9.9584465398753402E-2</v>
      </c>
      <c r="N380" s="44">
        <f t="shared" si="84"/>
        <v>3115.5</v>
      </c>
      <c r="O380" s="44" t="str">
        <f t="shared" si="85"/>
        <v/>
      </c>
      <c r="P380" s="44">
        <f t="shared" si="86"/>
        <v>3129</v>
      </c>
      <c r="Q380" s="44" t="str">
        <f t="shared" si="87"/>
        <v/>
      </c>
      <c r="R380" s="44">
        <f t="shared" si="88"/>
        <v>626</v>
      </c>
      <c r="S380" s="39" t="str">
        <f t="shared" si="89"/>
        <v/>
      </c>
      <c r="T380" s="45">
        <f t="shared" si="90"/>
        <v>9.9584465398753402E-2</v>
      </c>
      <c r="U380" s="45">
        <f t="shared" si="91"/>
        <v>0.83236375259709128</v>
      </c>
      <c r="W380" s="21" t="str">
        <f t="shared" si="92"/>
        <v>Con</v>
      </c>
      <c r="X380" s="7" t="str">
        <f t="shared" si="93"/>
        <v>Con</v>
      </c>
      <c r="Y380" s="7" t="str">
        <f t="shared" si="94"/>
        <v>Con</v>
      </c>
      <c r="Z380" s="7" t="str">
        <f t="shared" si="95"/>
        <v>LD</v>
      </c>
      <c r="AA380" s="7" t="s">
        <v>4</v>
      </c>
      <c r="AB380" s="7" t="s">
        <v>4</v>
      </c>
      <c r="AC380" s="7" t="s">
        <v>4</v>
      </c>
    </row>
    <row r="381" spans="1:29" s="4" customFormat="1" ht="15.75" x14ac:dyDescent="0.25">
      <c r="A381" s="47" t="s">
        <v>395</v>
      </c>
      <c r="B381" s="48" t="s">
        <v>662</v>
      </c>
      <c r="C381" s="38">
        <v>2005</v>
      </c>
      <c r="D381" s="61">
        <v>74055</v>
      </c>
      <c r="E381" s="61">
        <v>48755</v>
      </c>
      <c r="F381" s="40">
        <f t="shared" si="80"/>
        <v>0.65836202822226719</v>
      </c>
      <c r="G381" s="49" t="s">
        <v>4</v>
      </c>
      <c r="H381" s="50">
        <v>25670</v>
      </c>
      <c r="I381" s="51">
        <f t="shared" si="81"/>
        <v>10814</v>
      </c>
      <c r="J381" s="44" t="s">
        <v>7</v>
      </c>
      <c r="K381" s="64">
        <v>14856</v>
      </c>
      <c r="L381" s="45">
        <f t="shared" si="82"/>
        <v>0.30470720951697261</v>
      </c>
      <c r="M381" s="45">
        <f t="shared" si="83"/>
        <v>0.20060765647154141</v>
      </c>
      <c r="N381" s="44">
        <f t="shared" si="84"/>
        <v>7428</v>
      </c>
      <c r="O381" s="44" t="str">
        <f t="shared" si="85"/>
        <v/>
      </c>
      <c r="P381" s="44">
        <f t="shared" si="86"/>
        <v>3703</v>
      </c>
      <c r="Q381" s="44" t="str">
        <f t="shared" si="87"/>
        <v/>
      </c>
      <c r="R381" s="44">
        <f t="shared" si="88"/>
        <v>741</v>
      </c>
      <c r="S381" s="39" t="str">
        <f t="shared" si="89"/>
        <v/>
      </c>
      <c r="T381" s="45">
        <f t="shared" si="90"/>
        <v>0.20060765647154141</v>
      </c>
      <c r="U381" s="45">
        <f t="shared" si="91"/>
        <v>0.85896968469380863</v>
      </c>
      <c r="W381" s="21" t="str">
        <f t="shared" si="92"/>
        <v>Con</v>
      </c>
      <c r="X381" s="7" t="str">
        <f t="shared" si="93"/>
        <v>Con</v>
      </c>
      <c r="Y381" s="7" t="str">
        <f t="shared" si="94"/>
        <v>Con</v>
      </c>
      <c r="Z381" s="7" t="str">
        <f t="shared" si="95"/>
        <v>Con</v>
      </c>
      <c r="AA381" s="7" t="s">
        <v>4</v>
      </c>
      <c r="AB381" s="7" t="s">
        <v>4</v>
      </c>
      <c r="AC381" s="7" t="s">
        <v>4</v>
      </c>
    </row>
    <row r="382" spans="1:29" s="4" customFormat="1" ht="15.75" x14ac:dyDescent="0.25">
      <c r="A382" s="47" t="s">
        <v>396</v>
      </c>
      <c r="B382" s="48" t="s">
        <v>664</v>
      </c>
      <c r="C382" s="38">
        <v>2005</v>
      </c>
      <c r="D382" s="61">
        <v>69039</v>
      </c>
      <c r="E382" s="61">
        <v>35580</v>
      </c>
      <c r="F382" s="40">
        <f t="shared" si="80"/>
        <v>0.5153608829791857</v>
      </c>
      <c r="G382" s="49" t="s">
        <v>7</v>
      </c>
      <c r="H382" s="50">
        <v>22494</v>
      </c>
      <c r="I382" s="51">
        <f t="shared" si="81"/>
        <v>4345</v>
      </c>
      <c r="J382" s="44" t="s">
        <v>4</v>
      </c>
      <c r="K382" s="64">
        <v>18149</v>
      </c>
      <c r="L382" s="45">
        <f t="shared" si="82"/>
        <v>0.5100899381675098</v>
      </c>
      <c r="M382" s="45">
        <f t="shared" si="83"/>
        <v>0.26288040093280607</v>
      </c>
      <c r="N382" s="44">
        <f t="shared" si="84"/>
        <v>9074.5</v>
      </c>
      <c r="O382" s="44">
        <f t="shared" si="85"/>
        <v>9074.5</v>
      </c>
      <c r="P382" s="44">
        <f t="shared" si="86"/>
        <v>3452</v>
      </c>
      <c r="Q382" s="44" t="str">
        <f t="shared" si="87"/>
        <v/>
      </c>
      <c r="R382" s="44">
        <f t="shared" si="88"/>
        <v>691</v>
      </c>
      <c r="S382" s="39" t="str">
        <f t="shared" si="89"/>
        <v/>
      </c>
      <c r="T382" s="45">
        <f t="shared" si="90"/>
        <v>0.26288040093280607</v>
      </c>
      <c r="U382" s="45">
        <f t="shared" si="91"/>
        <v>0.77824128391199177</v>
      </c>
      <c r="W382" s="21" t="str">
        <f t="shared" si="92"/>
        <v>Lab</v>
      </c>
      <c r="X382" s="7" t="str">
        <f t="shared" si="93"/>
        <v>Lab</v>
      </c>
      <c r="Y382" s="7" t="str">
        <f t="shared" si="94"/>
        <v>Lab</v>
      </c>
      <c r="Z382" s="7" t="str">
        <f t="shared" si="95"/>
        <v>Con</v>
      </c>
      <c r="AA382" s="7" t="s">
        <v>7</v>
      </c>
      <c r="AB382" s="7" t="s">
        <v>7</v>
      </c>
      <c r="AC382" s="7" t="s">
        <v>7</v>
      </c>
    </row>
    <row r="383" spans="1:29" s="4" customFormat="1" ht="15.75" x14ac:dyDescent="0.25">
      <c r="A383" s="47" t="s">
        <v>702</v>
      </c>
      <c r="B383" s="48" t="s">
        <v>668</v>
      </c>
      <c r="C383" s="38">
        <v>2005</v>
      </c>
      <c r="D383" s="61">
        <v>69620</v>
      </c>
      <c r="E383" s="61">
        <v>46091</v>
      </c>
      <c r="F383" s="40">
        <f t="shared" si="80"/>
        <v>0.66203677104280378</v>
      </c>
      <c r="G383" s="49" t="s">
        <v>4</v>
      </c>
      <c r="H383" s="50">
        <v>23732</v>
      </c>
      <c r="I383" s="51">
        <f t="shared" si="81"/>
        <v>11159</v>
      </c>
      <c r="J383" s="44" t="s">
        <v>7</v>
      </c>
      <c r="K383" s="64">
        <v>12573</v>
      </c>
      <c r="L383" s="45">
        <f t="shared" si="82"/>
        <v>0.27278644420819681</v>
      </c>
      <c r="M383" s="45">
        <f t="shared" si="83"/>
        <v>0.18059465670784258</v>
      </c>
      <c r="N383" s="44">
        <f t="shared" si="84"/>
        <v>6286.5</v>
      </c>
      <c r="O383" s="44" t="str">
        <f t="shared" si="85"/>
        <v/>
      </c>
      <c r="P383" s="44">
        <f t="shared" si="86"/>
        <v>3481</v>
      </c>
      <c r="Q383" s="44" t="str">
        <f t="shared" si="87"/>
        <v/>
      </c>
      <c r="R383" s="44">
        <f t="shared" si="88"/>
        <v>697</v>
      </c>
      <c r="S383" s="39" t="str">
        <f t="shared" si="89"/>
        <v/>
      </c>
      <c r="T383" s="45">
        <f t="shared" si="90"/>
        <v>0.18059465670784258</v>
      </c>
      <c r="U383" s="45">
        <f t="shared" si="91"/>
        <v>0.84263142775064637</v>
      </c>
      <c r="W383" s="21" t="str">
        <f t="shared" si="92"/>
        <v>Con</v>
      </c>
      <c r="X383" s="7" t="str">
        <f t="shared" si="93"/>
        <v>Con</v>
      </c>
      <c r="Y383" s="7" t="str">
        <f t="shared" si="94"/>
        <v>Con</v>
      </c>
      <c r="Z383" s="7" t="str">
        <f t="shared" si="95"/>
        <v>Lab</v>
      </c>
      <c r="AA383" s="7" t="s">
        <v>4</v>
      </c>
      <c r="AB383" s="7" t="s">
        <v>4</v>
      </c>
      <c r="AC383" s="7" t="s">
        <v>4</v>
      </c>
    </row>
    <row r="384" spans="1:29" s="4" customFormat="1" ht="15.75" x14ac:dyDescent="0.25">
      <c r="A384" s="47" t="s">
        <v>740</v>
      </c>
      <c r="B384" s="48" t="s">
        <v>664</v>
      </c>
      <c r="C384" s="38">
        <v>2005</v>
      </c>
      <c r="D384" s="61">
        <v>59416</v>
      </c>
      <c r="E384" s="61">
        <v>27591</v>
      </c>
      <c r="F384" s="40">
        <f t="shared" si="80"/>
        <v>0.46436986670257169</v>
      </c>
      <c r="G384" s="49" t="s">
        <v>7</v>
      </c>
      <c r="H384" s="50">
        <v>17187</v>
      </c>
      <c r="I384" s="51">
        <f t="shared" si="81"/>
        <v>5160</v>
      </c>
      <c r="J384" s="44" t="s">
        <v>8</v>
      </c>
      <c r="K384" s="64">
        <v>12027</v>
      </c>
      <c r="L384" s="45">
        <f t="shared" si="82"/>
        <v>0.43590301185169078</v>
      </c>
      <c r="M384" s="45">
        <f t="shared" si="83"/>
        <v>0.20242022350881916</v>
      </c>
      <c r="N384" s="44">
        <f t="shared" si="84"/>
        <v>6013.5</v>
      </c>
      <c r="O384" s="44">
        <f t="shared" si="85"/>
        <v>6013.5</v>
      </c>
      <c r="P384" s="44">
        <f t="shared" si="86"/>
        <v>2971</v>
      </c>
      <c r="Q384" s="44" t="str">
        <f t="shared" si="87"/>
        <v/>
      </c>
      <c r="R384" s="44">
        <f t="shared" si="88"/>
        <v>595</v>
      </c>
      <c r="S384" s="39" t="str">
        <f t="shared" si="89"/>
        <v/>
      </c>
      <c r="T384" s="45">
        <f t="shared" si="90"/>
        <v>0.20242022350881916</v>
      </c>
      <c r="U384" s="45">
        <f t="shared" si="91"/>
        <v>0.6667900902113908</v>
      </c>
      <c r="W384" s="21" t="str">
        <f t="shared" si="92"/>
        <v>Lab</v>
      </c>
      <c r="X384" s="7" t="str">
        <f t="shared" si="93"/>
        <v>Lab</v>
      </c>
      <c r="Y384" s="7" t="str">
        <f t="shared" si="94"/>
        <v>LD</v>
      </c>
      <c r="Z384" s="7" t="str">
        <f t="shared" si="95"/>
        <v>LD</v>
      </c>
      <c r="AA384" s="7" t="s">
        <v>7</v>
      </c>
      <c r="AB384" s="7" t="s">
        <v>7</v>
      </c>
      <c r="AC384" s="7" t="s">
        <v>7</v>
      </c>
    </row>
    <row r="385" spans="1:29" s="4" customFormat="1" ht="15.75" x14ac:dyDescent="0.25">
      <c r="A385" s="47" t="s">
        <v>398</v>
      </c>
      <c r="B385" s="48" t="s">
        <v>664</v>
      </c>
      <c r="C385" s="38">
        <v>2005</v>
      </c>
      <c r="D385" s="61">
        <v>68402</v>
      </c>
      <c r="E385" s="61">
        <v>29264</v>
      </c>
      <c r="F385" s="40">
        <f t="shared" si="80"/>
        <v>0.42782374784363031</v>
      </c>
      <c r="G385" s="49" t="s">
        <v>7</v>
      </c>
      <c r="H385" s="50">
        <v>16993</v>
      </c>
      <c r="I385" s="51">
        <f t="shared" si="81"/>
        <v>7217</v>
      </c>
      <c r="J385" s="44" t="s">
        <v>8</v>
      </c>
      <c r="K385" s="64">
        <v>9776</v>
      </c>
      <c r="L385" s="45">
        <f t="shared" si="82"/>
        <v>0.33406232914160744</v>
      </c>
      <c r="M385" s="45">
        <f t="shared" si="83"/>
        <v>0.1429197976667349</v>
      </c>
      <c r="N385" s="44">
        <f t="shared" si="84"/>
        <v>4888</v>
      </c>
      <c r="O385" s="44">
        <f t="shared" si="85"/>
        <v>4888</v>
      </c>
      <c r="P385" s="44">
        <f t="shared" si="86"/>
        <v>3421</v>
      </c>
      <c r="Q385" s="44" t="str">
        <f t="shared" si="87"/>
        <v/>
      </c>
      <c r="R385" s="44">
        <f t="shared" si="88"/>
        <v>685</v>
      </c>
      <c r="S385" s="39" t="str">
        <f t="shared" si="89"/>
        <v/>
      </c>
      <c r="T385" s="45">
        <f t="shared" si="90"/>
        <v>0.1429197976667349</v>
      </c>
      <c r="U385" s="45">
        <f t="shared" si="91"/>
        <v>0.57074354551036521</v>
      </c>
      <c r="W385" s="21" t="str">
        <f t="shared" si="92"/>
        <v>Lab</v>
      </c>
      <c r="X385" s="7" t="str">
        <f t="shared" si="93"/>
        <v>Lab</v>
      </c>
      <c r="Y385" s="7" t="str">
        <f t="shared" si="94"/>
        <v>LD</v>
      </c>
      <c r="Z385" s="7" t="str">
        <f t="shared" si="95"/>
        <v>LD</v>
      </c>
      <c r="AA385" s="7" t="s">
        <v>7</v>
      </c>
      <c r="AB385" s="7" t="s">
        <v>7</v>
      </c>
      <c r="AC385" s="7" t="s">
        <v>7</v>
      </c>
    </row>
    <row r="386" spans="1:29" s="4" customFormat="1" ht="15.75" x14ac:dyDescent="0.25">
      <c r="A386" s="47" t="s">
        <v>399</v>
      </c>
      <c r="B386" s="48" t="s">
        <v>664</v>
      </c>
      <c r="C386" s="38">
        <v>2005</v>
      </c>
      <c r="D386" s="61">
        <v>63496</v>
      </c>
      <c r="E386" s="61">
        <v>29123</v>
      </c>
      <c r="F386" s="40">
        <f t="shared" ref="F386:F449" si="96">E386/D386</f>
        <v>0.45865881315358448</v>
      </c>
      <c r="G386" s="49" t="s">
        <v>7</v>
      </c>
      <c r="H386" s="50">
        <v>15480</v>
      </c>
      <c r="I386" s="51">
        <f t="shared" ref="I386:I449" si="97">H386-K386</f>
        <v>9672</v>
      </c>
      <c r="J386" s="44" t="s">
        <v>8</v>
      </c>
      <c r="K386" s="64">
        <v>5808</v>
      </c>
      <c r="L386" s="45">
        <f t="shared" ref="L386:L449" si="98">K386/E386</f>
        <v>0.19943000377708339</v>
      </c>
      <c r="M386" s="45">
        <f t="shared" ref="M386:M449" si="99">K386/D386</f>
        <v>9.1470328839611939E-2</v>
      </c>
      <c r="N386" s="44">
        <f t="shared" ref="N386:N449" si="100">(H386-I386)/2</f>
        <v>2904</v>
      </c>
      <c r="O386" s="44">
        <f t="shared" ref="O386:O449" si="101">IF(G386="Lab",N386,"")</f>
        <v>2904</v>
      </c>
      <c r="P386" s="44">
        <f t="shared" ref="P386:P449" si="102">ROUNDUP((D386/10)/2, 0)</f>
        <v>3175</v>
      </c>
      <c r="Q386" s="44" t="str">
        <f t="shared" ref="Q386:Q449" si="103">IF(P386&gt;K386,"YES","")</f>
        <v/>
      </c>
      <c r="R386" s="44">
        <f t="shared" ref="R386:R449" si="104">ROUNDUP(D386/100,0)</f>
        <v>635</v>
      </c>
      <c r="S386" s="39" t="str">
        <f t="shared" ref="S386:S449" si="105">IF(R386&gt;K386,"YES","")</f>
        <v/>
      </c>
      <c r="T386" s="45">
        <f t="shared" ref="T386:T449" si="106">K386/D386</f>
        <v>9.1470328839611939E-2</v>
      </c>
      <c r="U386" s="45">
        <f t="shared" ref="U386:U449" si="107">T386+F386</f>
        <v>0.5501291419931964</v>
      </c>
      <c r="W386" s="21" t="str">
        <f t="shared" ref="W386:W449" si="108">IF(Q386="yes", J386,G386)</f>
        <v>Lab</v>
      </c>
      <c r="X386" s="7" t="str">
        <f t="shared" ref="X386:X449" si="109">IF(S386="yes", J386,G386)</f>
        <v>Lab</v>
      </c>
      <c r="Y386" s="7" t="str">
        <f t="shared" ref="Y386:Y449" si="110">IF(U386&lt;74%, J386,G386)</f>
        <v>LD</v>
      </c>
      <c r="Z386" s="7" t="str">
        <f t="shared" ref="Z386:Z449" si="111">IF(U386&lt;84.5%, J386,G386)</f>
        <v>LD</v>
      </c>
      <c r="AA386" s="7" t="s">
        <v>7</v>
      </c>
      <c r="AB386" s="7" t="s">
        <v>7</v>
      </c>
      <c r="AC386" s="7" t="s">
        <v>7</v>
      </c>
    </row>
    <row r="387" spans="1:29" s="4" customFormat="1" ht="15.75" x14ac:dyDescent="0.25">
      <c r="A387" s="47" t="s">
        <v>400</v>
      </c>
      <c r="B387" s="48" t="s">
        <v>664</v>
      </c>
      <c r="C387" s="38">
        <v>2005</v>
      </c>
      <c r="D387" s="61">
        <v>66665</v>
      </c>
      <c r="E387" s="61">
        <v>37457</v>
      </c>
      <c r="F387" s="40">
        <f t="shared" si="96"/>
        <v>0.56186904672616811</v>
      </c>
      <c r="G387" s="49" t="s">
        <v>8</v>
      </c>
      <c r="H387" s="50">
        <v>15872</v>
      </c>
      <c r="I387" s="51">
        <f t="shared" si="97"/>
        <v>15205</v>
      </c>
      <c r="J387" s="44" t="s">
        <v>7</v>
      </c>
      <c r="K387" s="64">
        <v>667</v>
      </c>
      <c r="L387" s="45">
        <f t="shared" si="98"/>
        <v>1.7807085457991832E-2</v>
      </c>
      <c r="M387" s="45">
        <f t="shared" si="99"/>
        <v>1.0005250131253281E-2</v>
      </c>
      <c r="N387" s="44">
        <f t="shared" si="100"/>
        <v>333.5</v>
      </c>
      <c r="O387" s="44" t="str">
        <f t="shared" si="101"/>
        <v/>
      </c>
      <c r="P387" s="44">
        <f t="shared" si="102"/>
        <v>3334</v>
      </c>
      <c r="Q387" s="44" t="str">
        <f t="shared" si="103"/>
        <v>YES</v>
      </c>
      <c r="R387" s="44">
        <f t="shared" si="104"/>
        <v>667</v>
      </c>
      <c r="S387" s="39" t="str">
        <f t="shared" si="105"/>
        <v/>
      </c>
      <c r="T387" s="45">
        <f t="shared" si="106"/>
        <v>1.0005250131253281E-2</v>
      </c>
      <c r="U387" s="45">
        <f t="shared" si="107"/>
        <v>0.57187429685742142</v>
      </c>
      <c r="W387" s="21" t="str">
        <f t="shared" si="108"/>
        <v>Lab</v>
      </c>
      <c r="X387" s="7" t="str">
        <f t="shared" si="109"/>
        <v>LD</v>
      </c>
      <c r="Y387" s="7" t="str">
        <f t="shared" si="110"/>
        <v>Lab</v>
      </c>
      <c r="Z387" s="7" t="str">
        <f t="shared" si="111"/>
        <v>Lab</v>
      </c>
      <c r="AA387" s="7" t="s">
        <v>7</v>
      </c>
      <c r="AB387" s="6" t="s">
        <v>8</v>
      </c>
      <c r="AC387" s="6" t="s">
        <v>8</v>
      </c>
    </row>
    <row r="388" spans="1:29" s="4" customFormat="1" ht="15.75" x14ac:dyDescent="0.25">
      <c r="A388" s="47" t="s">
        <v>401</v>
      </c>
      <c r="B388" s="48" t="s">
        <v>665</v>
      </c>
      <c r="C388" s="38">
        <v>2005</v>
      </c>
      <c r="D388" s="61">
        <v>69131</v>
      </c>
      <c r="E388" s="61">
        <v>38276</v>
      </c>
      <c r="F388" s="40">
        <f t="shared" si="96"/>
        <v>0.55367346053145472</v>
      </c>
      <c r="G388" s="49" t="s">
        <v>7</v>
      </c>
      <c r="H388" s="50">
        <v>18400</v>
      </c>
      <c r="I388" s="51">
        <f t="shared" si="97"/>
        <v>7035</v>
      </c>
      <c r="J388" s="44" t="s">
        <v>4</v>
      </c>
      <c r="K388" s="64">
        <v>11365</v>
      </c>
      <c r="L388" s="45">
        <f t="shared" si="98"/>
        <v>0.29692235343296058</v>
      </c>
      <c r="M388" s="45">
        <f t="shared" si="99"/>
        <v>0.16439802693437097</v>
      </c>
      <c r="N388" s="44">
        <f t="shared" si="100"/>
        <v>5682.5</v>
      </c>
      <c r="O388" s="44">
        <f t="shared" si="101"/>
        <v>5682.5</v>
      </c>
      <c r="P388" s="44">
        <f t="shared" si="102"/>
        <v>3457</v>
      </c>
      <c r="Q388" s="44" t="str">
        <f t="shared" si="103"/>
        <v/>
      </c>
      <c r="R388" s="44">
        <f t="shared" si="104"/>
        <v>692</v>
      </c>
      <c r="S388" s="39" t="str">
        <f t="shared" si="105"/>
        <v/>
      </c>
      <c r="T388" s="45">
        <f t="shared" si="106"/>
        <v>0.16439802693437097</v>
      </c>
      <c r="U388" s="45">
        <f t="shared" si="107"/>
        <v>0.71807148746582572</v>
      </c>
      <c r="W388" s="21" t="str">
        <f t="shared" si="108"/>
        <v>Lab</v>
      </c>
      <c r="X388" s="7" t="str">
        <f t="shared" si="109"/>
        <v>Lab</v>
      </c>
      <c r="Y388" s="7" t="str">
        <f t="shared" si="110"/>
        <v>Con</v>
      </c>
      <c r="Z388" s="7" t="str">
        <f t="shared" si="111"/>
        <v>Con</v>
      </c>
      <c r="AA388" s="7" t="s">
        <v>7</v>
      </c>
      <c r="AB388" s="7" t="s">
        <v>7</v>
      </c>
      <c r="AC388" s="7" t="s">
        <v>7</v>
      </c>
    </row>
    <row r="389" spans="1:29" s="4" customFormat="1" ht="15.75" x14ac:dyDescent="0.25">
      <c r="A389" s="52" t="s">
        <v>780</v>
      </c>
      <c r="B389" s="48" t="s">
        <v>662</v>
      </c>
      <c r="C389" s="38">
        <v>2005</v>
      </c>
      <c r="D389" s="61">
        <v>65625</v>
      </c>
      <c r="E389" s="61">
        <v>41093</v>
      </c>
      <c r="F389" s="40">
        <f t="shared" si="96"/>
        <v>0.62617904761904764</v>
      </c>
      <c r="G389" s="49" t="s">
        <v>7</v>
      </c>
      <c r="H389" s="50">
        <v>17333</v>
      </c>
      <c r="I389" s="51">
        <f t="shared" si="97"/>
        <v>17120</v>
      </c>
      <c r="J389" s="44" t="s">
        <v>4</v>
      </c>
      <c r="K389" s="64">
        <v>213</v>
      </c>
      <c r="L389" s="45">
        <f t="shared" si="98"/>
        <v>5.1833645633076195E-3</v>
      </c>
      <c r="M389" s="45">
        <f t="shared" si="99"/>
        <v>3.2457142857142858E-3</v>
      </c>
      <c r="N389" s="44">
        <f t="shared" si="100"/>
        <v>106.5</v>
      </c>
      <c r="O389" s="44">
        <f t="shared" si="101"/>
        <v>106.5</v>
      </c>
      <c r="P389" s="44">
        <f t="shared" si="102"/>
        <v>3282</v>
      </c>
      <c r="Q389" s="44" t="str">
        <f t="shared" si="103"/>
        <v>YES</v>
      </c>
      <c r="R389" s="44">
        <f t="shared" si="104"/>
        <v>657</v>
      </c>
      <c r="S389" s="39" t="str">
        <f t="shared" si="105"/>
        <v>YES</v>
      </c>
      <c r="T389" s="45">
        <f t="shared" si="106"/>
        <v>3.2457142857142858E-3</v>
      </c>
      <c r="U389" s="45">
        <f t="shared" si="107"/>
        <v>0.62942476190476193</v>
      </c>
      <c r="W389" s="21" t="str">
        <f t="shared" si="108"/>
        <v>Con</v>
      </c>
      <c r="X389" s="7" t="str">
        <f t="shared" si="109"/>
        <v>Con</v>
      </c>
      <c r="Y389" s="7" t="str">
        <f t="shared" si="110"/>
        <v>Con</v>
      </c>
      <c r="Z389" s="7" t="str">
        <f t="shared" si="111"/>
        <v>Con</v>
      </c>
      <c r="AA389" s="7" t="s">
        <v>4</v>
      </c>
      <c r="AB389" s="10" t="s">
        <v>4</v>
      </c>
      <c r="AC389" s="10" t="s">
        <v>4</v>
      </c>
    </row>
    <row r="390" spans="1:29" s="4" customFormat="1" ht="15.75" x14ac:dyDescent="0.25">
      <c r="A390" s="47" t="s">
        <v>701</v>
      </c>
      <c r="B390" s="48" t="s">
        <v>672</v>
      </c>
      <c r="C390" s="38">
        <v>2005</v>
      </c>
      <c r="D390" s="61">
        <v>33392</v>
      </c>
      <c r="E390" s="61">
        <v>20640</v>
      </c>
      <c r="F390" s="40">
        <f t="shared" si="96"/>
        <v>0.6181121226641112</v>
      </c>
      <c r="G390" s="49" t="s">
        <v>9</v>
      </c>
      <c r="H390" s="50">
        <v>10597</v>
      </c>
      <c r="I390" s="51">
        <f t="shared" si="97"/>
        <v>3983</v>
      </c>
      <c r="J390" s="44" t="s">
        <v>7</v>
      </c>
      <c r="K390" s="64">
        <v>6614</v>
      </c>
      <c r="L390" s="45">
        <f t="shared" si="98"/>
        <v>0.32044573643410851</v>
      </c>
      <c r="M390" s="45">
        <f t="shared" si="99"/>
        <v>0.19807139434595111</v>
      </c>
      <c r="N390" s="44">
        <f t="shared" si="100"/>
        <v>3307</v>
      </c>
      <c r="O390" s="44" t="str">
        <f t="shared" si="101"/>
        <v/>
      </c>
      <c r="P390" s="44">
        <f t="shared" si="102"/>
        <v>1670</v>
      </c>
      <c r="Q390" s="44" t="str">
        <f t="shared" si="103"/>
        <v/>
      </c>
      <c r="R390" s="44">
        <f t="shared" si="104"/>
        <v>334</v>
      </c>
      <c r="S390" s="39" t="str">
        <f t="shared" si="105"/>
        <v/>
      </c>
      <c r="T390" s="45">
        <f t="shared" si="106"/>
        <v>0.19807139434595111</v>
      </c>
      <c r="U390" s="45">
        <f t="shared" si="107"/>
        <v>0.81618351701006231</v>
      </c>
      <c r="W390" s="21" t="str">
        <f t="shared" si="108"/>
        <v>PC</v>
      </c>
      <c r="X390" s="7" t="str">
        <f t="shared" si="109"/>
        <v>PC</v>
      </c>
      <c r="Y390" s="7" t="str">
        <f t="shared" si="110"/>
        <v>PC</v>
      </c>
      <c r="Z390" s="7" t="str">
        <f t="shared" si="111"/>
        <v>Lab</v>
      </c>
      <c r="AA390" s="7" t="s">
        <v>9</v>
      </c>
      <c r="AB390" s="6" t="s">
        <v>9</v>
      </c>
      <c r="AC390" s="6" t="s">
        <v>9</v>
      </c>
    </row>
    <row r="391" spans="1:29" s="4" customFormat="1" ht="15.75" x14ac:dyDescent="0.25">
      <c r="A391" s="47" t="s">
        <v>403</v>
      </c>
      <c r="B391" s="48" t="s">
        <v>663</v>
      </c>
      <c r="C391" s="38">
        <v>2005</v>
      </c>
      <c r="D391" s="61">
        <v>76569</v>
      </c>
      <c r="E391" s="61">
        <v>46503</v>
      </c>
      <c r="F391" s="40">
        <f t="shared" si="96"/>
        <v>0.60733456098421035</v>
      </c>
      <c r="G391" s="49" t="s">
        <v>4</v>
      </c>
      <c r="H391" s="50">
        <v>22416</v>
      </c>
      <c r="I391" s="51">
        <f t="shared" si="97"/>
        <v>15407</v>
      </c>
      <c r="J391" s="44" t="s">
        <v>7</v>
      </c>
      <c r="K391" s="64">
        <v>7009</v>
      </c>
      <c r="L391" s="45">
        <f t="shared" si="98"/>
        <v>0.15072145883061308</v>
      </c>
      <c r="M391" s="45">
        <f t="shared" si="99"/>
        <v>9.1538351029790119E-2</v>
      </c>
      <c r="N391" s="44">
        <f t="shared" si="100"/>
        <v>3504.5</v>
      </c>
      <c r="O391" s="44" t="str">
        <f t="shared" si="101"/>
        <v/>
      </c>
      <c r="P391" s="44">
        <f t="shared" si="102"/>
        <v>3829</v>
      </c>
      <c r="Q391" s="44" t="str">
        <f t="shared" si="103"/>
        <v/>
      </c>
      <c r="R391" s="44">
        <f t="shared" si="104"/>
        <v>766</v>
      </c>
      <c r="S391" s="39" t="str">
        <f t="shared" si="105"/>
        <v/>
      </c>
      <c r="T391" s="45">
        <f t="shared" si="106"/>
        <v>9.1538351029790119E-2</v>
      </c>
      <c r="U391" s="45">
        <f t="shared" si="107"/>
        <v>0.69887291201400048</v>
      </c>
      <c r="W391" s="21" t="str">
        <f t="shared" si="108"/>
        <v>Con</v>
      </c>
      <c r="X391" s="7" t="str">
        <f t="shared" si="109"/>
        <v>Con</v>
      </c>
      <c r="Y391" s="7" t="str">
        <f t="shared" si="110"/>
        <v>Lab</v>
      </c>
      <c r="Z391" s="7" t="str">
        <f t="shared" si="111"/>
        <v>Lab</v>
      </c>
      <c r="AA391" s="7" t="s">
        <v>4</v>
      </c>
      <c r="AB391" s="7" t="s">
        <v>4</v>
      </c>
      <c r="AC391" s="7" t="s">
        <v>4</v>
      </c>
    </row>
    <row r="392" spans="1:29" s="4" customFormat="1" ht="15.75" x14ac:dyDescent="0.25">
      <c r="A392" s="47" t="s">
        <v>404</v>
      </c>
      <c r="B392" s="48" t="s">
        <v>672</v>
      </c>
      <c r="C392" s="38">
        <v>2005</v>
      </c>
      <c r="D392" s="61">
        <v>54044</v>
      </c>
      <c r="E392" s="61">
        <v>29976</v>
      </c>
      <c r="F392" s="40">
        <f t="shared" si="96"/>
        <v>0.55465916660498849</v>
      </c>
      <c r="G392" s="49" t="s">
        <v>7</v>
      </c>
      <c r="H392" s="50">
        <v>18129</v>
      </c>
      <c r="I392" s="51">
        <f t="shared" si="97"/>
        <v>4195</v>
      </c>
      <c r="J392" s="44" t="s">
        <v>8</v>
      </c>
      <c r="K392" s="64">
        <v>13934</v>
      </c>
      <c r="L392" s="45">
        <f t="shared" si="98"/>
        <v>0.46483853749666398</v>
      </c>
      <c r="M392" s="45">
        <f t="shared" si="99"/>
        <v>0.25782695581378134</v>
      </c>
      <c r="N392" s="44">
        <f t="shared" si="100"/>
        <v>6967</v>
      </c>
      <c r="O392" s="44">
        <f t="shared" si="101"/>
        <v>6967</v>
      </c>
      <c r="P392" s="44">
        <f t="shared" si="102"/>
        <v>2703</v>
      </c>
      <c r="Q392" s="44" t="str">
        <f t="shared" si="103"/>
        <v/>
      </c>
      <c r="R392" s="44">
        <f t="shared" si="104"/>
        <v>541</v>
      </c>
      <c r="S392" s="39" t="str">
        <f t="shared" si="105"/>
        <v/>
      </c>
      <c r="T392" s="45">
        <f t="shared" si="106"/>
        <v>0.25782695581378134</v>
      </c>
      <c r="U392" s="45">
        <f t="shared" si="107"/>
        <v>0.81248612241876983</v>
      </c>
      <c r="W392" s="21" t="str">
        <f t="shared" si="108"/>
        <v>Lab</v>
      </c>
      <c r="X392" s="7" t="str">
        <f t="shared" si="109"/>
        <v>Lab</v>
      </c>
      <c r="Y392" s="7" t="str">
        <f t="shared" si="110"/>
        <v>Lab</v>
      </c>
      <c r="Z392" s="7" t="str">
        <f t="shared" si="111"/>
        <v>LD</v>
      </c>
      <c r="AA392" s="7" t="s">
        <v>7</v>
      </c>
      <c r="AB392" s="7" t="s">
        <v>7</v>
      </c>
      <c r="AC392" s="7" t="s">
        <v>7</v>
      </c>
    </row>
    <row r="393" spans="1:29" s="4" customFormat="1" ht="15.75" x14ac:dyDescent="0.25">
      <c r="A393" s="47" t="s">
        <v>405</v>
      </c>
      <c r="B393" s="48" t="s">
        <v>670</v>
      </c>
      <c r="C393" s="38">
        <v>2005</v>
      </c>
      <c r="D393" s="61">
        <v>65202</v>
      </c>
      <c r="E393" s="61">
        <v>32140</v>
      </c>
      <c r="F393" s="40">
        <f t="shared" si="96"/>
        <v>0.49292966473421063</v>
      </c>
      <c r="G393" s="49" t="s">
        <v>7</v>
      </c>
      <c r="H393" s="50">
        <v>18562</v>
      </c>
      <c r="I393" s="51">
        <f t="shared" si="97"/>
        <v>5995</v>
      </c>
      <c r="J393" s="44" t="s">
        <v>8</v>
      </c>
      <c r="K393" s="64">
        <v>12567</v>
      </c>
      <c r="L393" s="45">
        <f t="shared" si="98"/>
        <v>0.39100808960796513</v>
      </c>
      <c r="M393" s="45">
        <f t="shared" si="99"/>
        <v>0.19273948651881845</v>
      </c>
      <c r="N393" s="44">
        <f t="shared" si="100"/>
        <v>6283.5</v>
      </c>
      <c r="O393" s="44">
        <f t="shared" si="101"/>
        <v>6283.5</v>
      </c>
      <c r="P393" s="44">
        <f t="shared" si="102"/>
        <v>3261</v>
      </c>
      <c r="Q393" s="44" t="str">
        <f t="shared" si="103"/>
        <v/>
      </c>
      <c r="R393" s="44">
        <f t="shared" si="104"/>
        <v>653</v>
      </c>
      <c r="S393" s="39" t="str">
        <f t="shared" si="105"/>
        <v/>
      </c>
      <c r="T393" s="45">
        <f t="shared" si="106"/>
        <v>0.19273948651881845</v>
      </c>
      <c r="U393" s="45">
        <f t="shared" si="107"/>
        <v>0.68566915125302907</v>
      </c>
      <c r="W393" s="21" t="str">
        <f t="shared" si="108"/>
        <v>Lab</v>
      </c>
      <c r="X393" s="7" t="str">
        <f t="shared" si="109"/>
        <v>Lab</v>
      </c>
      <c r="Y393" s="7" t="str">
        <f t="shared" si="110"/>
        <v>LD</v>
      </c>
      <c r="Z393" s="7" t="str">
        <f t="shared" si="111"/>
        <v>LD</v>
      </c>
      <c r="AA393" s="7" t="s">
        <v>7</v>
      </c>
      <c r="AB393" s="7" t="s">
        <v>7</v>
      </c>
      <c r="AC393" s="7" t="s">
        <v>7</v>
      </c>
    </row>
    <row r="394" spans="1:29" s="4" customFormat="1" ht="15.75" x14ac:dyDescent="0.25">
      <c r="A394" s="47" t="s">
        <v>406</v>
      </c>
      <c r="B394" s="48" t="s">
        <v>670</v>
      </c>
      <c r="C394" s="38">
        <v>2005</v>
      </c>
      <c r="D394" s="61">
        <v>71288</v>
      </c>
      <c r="E394" s="61">
        <v>43696</v>
      </c>
      <c r="F394" s="40">
        <f t="shared" si="96"/>
        <v>0.61295028616316916</v>
      </c>
      <c r="G394" s="49" t="s">
        <v>7</v>
      </c>
      <c r="H394" s="50">
        <v>21945</v>
      </c>
      <c r="I394" s="51">
        <f t="shared" si="97"/>
        <v>13945</v>
      </c>
      <c r="J394" s="44" t="s">
        <v>4</v>
      </c>
      <c r="K394" s="64">
        <v>8000</v>
      </c>
      <c r="L394" s="45">
        <f t="shared" si="98"/>
        <v>0.18308311973636029</v>
      </c>
      <c r="M394" s="45">
        <f t="shared" si="99"/>
        <v>0.11222085063404781</v>
      </c>
      <c r="N394" s="44">
        <f t="shared" si="100"/>
        <v>4000</v>
      </c>
      <c r="O394" s="44">
        <f t="shared" si="101"/>
        <v>4000</v>
      </c>
      <c r="P394" s="44">
        <f t="shared" si="102"/>
        <v>3565</v>
      </c>
      <c r="Q394" s="44" t="str">
        <f t="shared" si="103"/>
        <v/>
      </c>
      <c r="R394" s="44">
        <f t="shared" si="104"/>
        <v>713</v>
      </c>
      <c r="S394" s="39" t="str">
        <f t="shared" si="105"/>
        <v/>
      </c>
      <c r="T394" s="45">
        <f t="shared" si="106"/>
        <v>0.11222085063404781</v>
      </c>
      <c r="U394" s="45">
        <f t="shared" si="107"/>
        <v>0.72517113679721701</v>
      </c>
      <c r="W394" s="21" t="str">
        <f t="shared" si="108"/>
        <v>Lab</v>
      </c>
      <c r="X394" s="7" t="str">
        <f t="shared" si="109"/>
        <v>Lab</v>
      </c>
      <c r="Y394" s="7" t="str">
        <f t="shared" si="110"/>
        <v>Con</v>
      </c>
      <c r="Z394" s="7" t="str">
        <f t="shared" si="111"/>
        <v>Con</v>
      </c>
      <c r="AA394" s="7" t="s">
        <v>7</v>
      </c>
      <c r="AB394" s="7" t="s">
        <v>7</v>
      </c>
      <c r="AC394" s="7" t="s">
        <v>7</v>
      </c>
    </row>
    <row r="395" spans="1:29" s="4" customFormat="1" ht="15.75" x14ac:dyDescent="0.25">
      <c r="A395" s="47" t="s">
        <v>407</v>
      </c>
      <c r="B395" s="48" t="s">
        <v>661</v>
      </c>
      <c r="C395" s="38">
        <v>2005</v>
      </c>
      <c r="D395" s="61">
        <v>60193</v>
      </c>
      <c r="E395" s="61">
        <v>37704</v>
      </c>
      <c r="F395" s="40">
        <f t="shared" si="96"/>
        <v>0.62638512783878519</v>
      </c>
      <c r="G395" s="49" t="s">
        <v>7</v>
      </c>
      <c r="H395" s="50">
        <v>17153</v>
      </c>
      <c r="I395" s="51">
        <f t="shared" si="97"/>
        <v>9888</v>
      </c>
      <c r="J395" s="44" t="s">
        <v>8</v>
      </c>
      <c r="K395" s="64">
        <v>7265</v>
      </c>
      <c r="L395" s="45">
        <f t="shared" si="98"/>
        <v>0.1926851262465521</v>
      </c>
      <c r="M395" s="45">
        <f t="shared" si="99"/>
        <v>0.12069509743657901</v>
      </c>
      <c r="N395" s="44">
        <f t="shared" si="100"/>
        <v>3632.5</v>
      </c>
      <c r="O395" s="44">
        <f t="shared" si="101"/>
        <v>3632.5</v>
      </c>
      <c r="P395" s="44">
        <f t="shared" si="102"/>
        <v>3010</v>
      </c>
      <c r="Q395" s="44" t="str">
        <f t="shared" si="103"/>
        <v/>
      </c>
      <c r="R395" s="44">
        <f t="shared" si="104"/>
        <v>602</v>
      </c>
      <c r="S395" s="39" t="str">
        <f t="shared" si="105"/>
        <v/>
      </c>
      <c r="T395" s="45">
        <f t="shared" si="106"/>
        <v>0.12069509743657901</v>
      </c>
      <c r="U395" s="45">
        <f t="shared" si="107"/>
        <v>0.74708022527536422</v>
      </c>
      <c r="W395" s="21" t="str">
        <f t="shared" si="108"/>
        <v>Lab</v>
      </c>
      <c r="X395" s="7" t="str">
        <f t="shared" si="109"/>
        <v>Lab</v>
      </c>
      <c r="Y395" s="7" t="str">
        <f t="shared" si="110"/>
        <v>Lab</v>
      </c>
      <c r="Z395" s="7" t="str">
        <f t="shared" si="111"/>
        <v>LD</v>
      </c>
      <c r="AA395" s="7" t="s">
        <v>7</v>
      </c>
      <c r="AB395" s="7" t="s">
        <v>7</v>
      </c>
      <c r="AC395" s="7" t="s">
        <v>7</v>
      </c>
    </row>
    <row r="396" spans="1:29" s="4" customFormat="1" ht="15.75" x14ac:dyDescent="0.25">
      <c r="A396" s="47" t="s">
        <v>700</v>
      </c>
      <c r="B396" s="48" t="s">
        <v>662</v>
      </c>
      <c r="C396" s="38">
        <v>2005</v>
      </c>
      <c r="D396" s="61">
        <v>77294</v>
      </c>
      <c r="E396" s="61">
        <v>50104</v>
      </c>
      <c r="F396" s="40">
        <f t="shared" si="96"/>
        <v>0.64822625300799541</v>
      </c>
      <c r="G396" s="53" t="s">
        <v>4</v>
      </c>
      <c r="H396" s="53">
        <v>19674</v>
      </c>
      <c r="I396" s="57">
        <f t="shared" si="97"/>
        <v>18009</v>
      </c>
      <c r="J396" s="44" t="s">
        <v>4</v>
      </c>
      <c r="K396" s="64">
        <v>1665</v>
      </c>
      <c r="L396" s="45">
        <f t="shared" si="98"/>
        <v>3.3230879770078235E-2</v>
      </c>
      <c r="M396" s="45">
        <f t="shared" si="99"/>
        <v>2.1541128677517014E-2</v>
      </c>
      <c r="N396" s="44">
        <f t="shared" si="100"/>
        <v>832.5</v>
      </c>
      <c r="O396" s="44" t="str">
        <f t="shared" si="101"/>
        <v/>
      </c>
      <c r="P396" s="44">
        <f t="shared" si="102"/>
        <v>3865</v>
      </c>
      <c r="Q396" s="44" t="str">
        <f t="shared" si="103"/>
        <v>YES</v>
      </c>
      <c r="R396" s="44">
        <f t="shared" si="104"/>
        <v>773</v>
      </c>
      <c r="S396" s="39" t="str">
        <f t="shared" si="105"/>
        <v/>
      </c>
      <c r="T396" s="45">
        <f t="shared" si="106"/>
        <v>2.1541128677517014E-2</v>
      </c>
      <c r="U396" s="45">
        <f t="shared" si="107"/>
        <v>0.66976738168551242</v>
      </c>
      <c r="W396" s="21" t="str">
        <f t="shared" si="108"/>
        <v>Con</v>
      </c>
      <c r="X396" s="7" t="str">
        <f t="shared" si="109"/>
        <v>Con</v>
      </c>
      <c r="Y396" s="7" t="str">
        <f t="shared" si="110"/>
        <v>Con</v>
      </c>
      <c r="Z396" s="7" t="str">
        <f t="shared" si="111"/>
        <v>Con</v>
      </c>
      <c r="AA396" s="7" t="s">
        <v>4</v>
      </c>
      <c r="AB396" s="7" t="s">
        <v>4</v>
      </c>
      <c r="AC396" s="10" t="s">
        <v>4</v>
      </c>
    </row>
    <row r="397" spans="1:29" s="4" customFormat="1" ht="15.75" x14ac:dyDescent="0.25">
      <c r="A397" s="47" t="s">
        <v>766</v>
      </c>
      <c r="B397" s="48" t="s">
        <v>662</v>
      </c>
      <c r="C397" s="38">
        <v>2005</v>
      </c>
      <c r="D397" s="61">
        <v>80460</v>
      </c>
      <c r="E397" s="61">
        <v>48709</v>
      </c>
      <c r="F397" s="40">
        <f t="shared" si="96"/>
        <v>0.60538155605269695</v>
      </c>
      <c r="G397" s="49" t="s">
        <v>7</v>
      </c>
      <c r="H397" s="50">
        <v>20862</v>
      </c>
      <c r="I397" s="51">
        <f t="shared" si="97"/>
        <v>16852</v>
      </c>
      <c r="J397" s="44" t="s">
        <v>4</v>
      </c>
      <c r="K397" s="64">
        <v>4010</v>
      </c>
      <c r="L397" s="45">
        <f t="shared" si="98"/>
        <v>8.2325648237492041E-2</v>
      </c>
      <c r="M397" s="45">
        <f t="shared" si="99"/>
        <v>4.9838429033059906E-2</v>
      </c>
      <c r="N397" s="44">
        <f t="shared" si="100"/>
        <v>2005</v>
      </c>
      <c r="O397" s="44">
        <f t="shared" si="101"/>
        <v>2005</v>
      </c>
      <c r="P397" s="44">
        <f t="shared" si="102"/>
        <v>4023</v>
      </c>
      <c r="Q397" s="44" t="str">
        <f t="shared" si="103"/>
        <v>YES</v>
      </c>
      <c r="R397" s="44">
        <f t="shared" si="104"/>
        <v>805</v>
      </c>
      <c r="S397" s="39" t="str">
        <f t="shared" si="105"/>
        <v/>
      </c>
      <c r="T397" s="45">
        <f t="shared" si="106"/>
        <v>4.9838429033059906E-2</v>
      </c>
      <c r="U397" s="45">
        <f t="shared" si="107"/>
        <v>0.65521998508575685</v>
      </c>
      <c r="W397" s="21" t="str">
        <f t="shared" si="108"/>
        <v>Con</v>
      </c>
      <c r="X397" s="7" t="str">
        <f t="shared" si="109"/>
        <v>Lab</v>
      </c>
      <c r="Y397" s="7" t="str">
        <f t="shared" si="110"/>
        <v>Con</v>
      </c>
      <c r="Z397" s="7" t="str">
        <f t="shared" si="111"/>
        <v>Con</v>
      </c>
      <c r="AA397" s="7" t="s">
        <v>4</v>
      </c>
      <c r="AB397" s="10" t="s">
        <v>4</v>
      </c>
      <c r="AC397" s="10" t="s">
        <v>4</v>
      </c>
    </row>
    <row r="398" spans="1:29" s="4" customFormat="1" ht="15.75" x14ac:dyDescent="0.25">
      <c r="A398" s="47" t="s">
        <v>410</v>
      </c>
      <c r="B398" s="48" t="s">
        <v>666</v>
      </c>
      <c r="C398" s="38">
        <v>2005</v>
      </c>
      <c r="D398" s="61">
        <v>65148</v>
      </c>
      <c r="E398" s="61">
        <v>39868</v>
      </c>
      <c r="F398" s="40">
        <f t="shared" si="96"/>
        <v>0.61196045926198805</v>
      </c>
      <c r="G398" s="49" t="s">
        <v>7</v>
      </c>
      <c r="H398" s="50">
        <v>22489</v>
      </c>
      <c r="I398" s="51">
        <f t="shared" si="97"/>
        <v>9929</v>
      </c>
      <c r="J398" s="44" t="s">
        <v>4</v>
      </c>
      <c r="K398" s="64">
        <v>12560</v>
      </c>
      <c r="L398" s="45">
        <f t="shared" si="98"/>
        <v>0.31503963078157921</v>
      </c>
      <c r="M398" s="45">
        <f t="shared" si="99"/>
        <v>0.19279179713882239</v>
      </c>
      <c r="N398" s="44">
        <f t="shared" si="100"/>
        <v>6280</v>
      </c>
      <c r="O398" s="44">
        <f t="shared" si="101"/>
        <v>6280</v>
      </c>
      <c r="P398" s="44">
        <f t="shared" si="102"/>
        <v>3258</v>
      </c>
      <c r="Q398" s="44" t="str">
        <f t="shared" si="103"/>
        <v/>
      </c>
      <c r="R398" s="44">
        <f t="shared" si="104"/>
        <v>652</v>
      </c>
      <c r="S398" s="39" t="str">
        <f t="shared" si="105"/>
        <v/>
      </c>
      <c r="T398" s="45">
        <f t="shared" si="106"/>
        <v>0.19279179713882239</v>
      </c>
      <c r="U398" s="45">
        <f t="shared" si="107"/>
        <v>0.8047522564008105</v>
      </c>
      <c r="W398" s="21" t="str">
        <f t="shared" si="108"/>
        <v>Lab</v>
      </c>
      <c r="X398" s="7" t="str">
        <f t="shared" si="109"/>
        <v>Lab</v>
      </c>
      <c r="Y398" s="7" t="str">
        <f t="shared" si="110"/>
        <v>Lab</v>
      </c>
      <c r="Z398" s="7" t="str">
        <f t="shared" si="111"/>
        <v>Con</v>
      </c>
      <c r="AA398" s="7" t="s">
        <v>7</v>
      </c>
      <c r="AB398" s="7" t="s">
        <v>7</v>
      </c>
      <c r="AC398" s="7" t="s">
        <v>7</v>
      </c>
    </row>
    <row r="399" spans="1:29" s="4" customFormat="1" ht="15.75" x14ac:dyDescent="0.25">
      <c r="A399" s="52" t="s">
        <v>411</v>
      </c>
      <c r="B399" s="48" t="s">
        <v>662</v>
      </c>
      <c r="C399" s="38">
        <v>2005</v>
      </c>
      <c r="D399" s="61">
        <v>69178</v>
      </c>
      <c r="E399" s="61">
        <v>49415</v>
      </c>
      <c r="F399" s="40">
        <f t="shared" si="96"/>
        <v>0.71431669027725575</v>
      </c>
      <c r="G399" s="49" t="s">
        <v>4</v>
      </c>
      <c r="H399" s="50">
        <v>27060</v>
      </c>
      <c r="I399" s="51">
        <f t="shared" si="97"/>
        <v>15063</v>
      </c>
      <c r="J399" s="44" t="s">
        <v>8</v>
      </c>
      <c r="K399" s="64">
        <v>11997</v>
      </c>
      <c r="L399" s="45">
        <f t="shared" si="98"/>
        <v>0.24278053222705656</v>
      </c>
      <c r="M399" s="45">
        <f t="shared" si="99"/>
        <v>0.17342218624418168</v>
      </c>
      <c r="N399" s="44">
        <f t="shared" si="100"/>
        <v>5998.5</v>
      </c>
      <c r="O399" s="44" t="str">
        <f t="shared" si="101"/>
        <v/>
      </c>
      <c r="P399" s="44">
        <f t="shared" si="102"/>
        <v>3459</v>
      </c>
      <c r="Q399" s="44" t="str">
        <f t="shared" si="103"/>
        <v/>
      </c>
      <c r="R399" s="44">
        <f t="shared" si="104"/>
        <v>692</v>
      </c>
      <c r="S399" s="39" t="str">
        <f t="shared" si="105"/>
        <v/>
      </c>
      <c r="T399" s="45">
        <f t="shared" si="106"/>
        <v>0.17342218624418168</v>
      </c>
      <c r="U399" s="45">
        <f t="shared" si="107"/>
        <v>0.88773887652143746</v>
      </c>
      <c r="W399" s="21" t="str">
        <f t="shared" si="108"/>
        <v>Con</v>
      </c>
      <c r="X399" s="7" t="str">
        <f t="shared" si="109"/>
        <v>Con</v>
      </c>
      <c r="Y399" s="7" t="str">
        <f t="shared" si="110"/>
        <v>Con</v>
      </c>
      <c r="Z399" s="7" t="str">
        <f t="shared" si="111"/>
        <v>Con</v>
      </c>
      <c r="AA399" s="7" t="s">
        <v>4</v>
      </c>
      <c r="AB399" s="7" t="s">
        <v>4</v>
      </c>
      <c r="AC399" s="7" t="s">
        <v>4</v>
      </c>
    </row>
    <row r="400" spans="1:29" s="4" customFormat="1" ht="15.75" x14ac:dyDescent="0.25">
      <c r="A400" s="47" t="s">
        <v>412</v>
      </c>
      <c r="B400" s="48" t="s">
        <v>672</v>
      </c>
      <c r="C400" s="38">
        <v>2005</v>
      </c>
      <c r="D400" s="61">
        <v>62233</v>
      </c>
      <c r="E400" s="61">
        <v>45653</v>
      </c>
      <c r="F400" s="40">
        <f t="shared" si="96"/>
        <v>0.73358186171323891</v>
      </c>
      <c r="G400" s="49" t="s">
        <v>4</v>
      </c>
      <c r="H400" s="50">
        <v>21396</v>
      </c>
      <c r="I400" s="51">
        <f t="shared" si="97"/>
        <v>16869</v>
      </c>
      <c r="J400" s="44" t="s">
        <v>7</v>
      </c>
      <c r="K400" s="64">
        <v>4527</v>
      </c>
      <c r="L400" s="45">
        <f t="shared" si="98"/>
        <v>9.9161062799815999E-2</v>
      </c>
      <c r="M400" s="45">
        <f t="shared" si="99"/>
        <v>7.2742757058152432E-2</v>
      </c>
      <c r="N400" s="44">
        <f t="shared" si="100"/>
        <v>2263.5</v>
      </c>
      <c r="O400" s="44" t="str">
        <f t="shared" si="101"/>
        <v/>
      </c>
      <c r="P400" s="44">
        <f t="shared" si="102"/>
        <v>3112</v>
      </c>
      <c r="Q400" s="44" t="str">
        <f t="shared" si="103"/>
        <v/>
      </c>
      <c r="R400" s="44">
        <f t="shared" si="104"/>
        <v>623</v>
      </c>
      <c r="S400" s="39" t="str">
        <f t="shared" si="105"/>
        <v/>
      </c>
      <c r="T400" s="45">
        <f t="shared" si="106"/>
        <v>7.2742757058152432E-2</v>
      </c>
      <c r="U400" s="45">
        <f t="shared" si="107"/>
        <v>0.80632461877139139</v>
      </c>
      <c r="W400" s="21" t="str">
        <f t="shared" si="108"/>
        <v>Con</v>
      </c>
      <c r="X400" s="7" t="str">
        <f t="shared" si="109"/>
        <v>Con</v>
      </c>
      <c r="Y400" s="7" t="str">
        <f t="shared" si="110"/>
        <v>Con</v>
      </c>
      <c r="Z400" s="7" t="str">
        <f t="shared" si="111"/>
        <v>Lab</v>
      </c>
      <c r="AA400" s="7" t="s">
        <v>7</v>
      </c>
      <c r="AB400" s="7" t="s">
        <v>4</v>
      </c>
      <c r="AC400" s="7" t="s">
        <v>4</v>
      </c>
    </row>
    <row r="401" spans="1:29" s="4" customFormat="1" ht="15.75" x14ac:dyDescent="0.25">
      <c r="A401" s="47" t="s">
        <v>413</v>
      </c>
      <c r="B401" s="48" t="s">
        <v>672</v>
      </c>
      <c r="C401" s="38">
        <v>2005</v>
      </c>
      <c r="D401" s="61">
        <v>46766</v>
      </c>
      <c r="E401" s="61">
        <v>30097</v>
      </c>
      <c r="F401" s="40">
        <f t="shared" si="96"/>
        <v>0.64356583842962833</v>
      </c>
      <c r="G401" s="49" t="s">
        <v>8</v>
      </c>
      <c r="H401" s="50">
        <v>15419</v>
      </c>
      <c r="I401" s="51">
        <f t="shared" si="97"/>
        <v>8246</v>
      </c>
      <c r="J401" s="44" t="s">
        <v>4</v>
      </c>
      <c r="K401" s="64">
        <v>7173</v>
      </c>
      <c r="L401" s="45">
        <f t="shared" si="98"/>
        <v>0.23832940160148852</v>
      </c>
      <c r="M401" s="45">
        <f t="shared" si="99"/>
        <v>0.15338066116409357</v>
      </c>
      <c r="N401" s="44">
        <f t="shared" si="100"/>
        <v>3586.5</v>
      </c>
      <c r="O401" s="44" t="str">
        <f t="shared" si="101"/>
        <v/>
      </c>
      <c r="P401" s="44">
        <f t="shared" si="102"/>
        <v>2339</v>
      </c>
      <c r="Q401" s="44" t="str">
        <f t="shared" si="103"/>
        <v/>
      </c>
      <c r="R401" s="44">
        <f t="shared" si="104"/>
        <v>468</v>
      </c>
      <c r="S401" s="39" t="str">
        <f t="shared" si="105"/>
        <v/>
      </c>
      <c r="T401" s="45">
        <f t="shared" si="106"/>
        <v>0.15338066116409357</v>
      </c>
      <c r="U401" s="45">
        <f t="shared" si="107"/>
        <v>0.79694649959372188</v>
      </c>
      <c r="W401" s="21" t="str">
        <f t="shared" si="108"/>
        <v>LD</v>
      </c>
      <c r="X401" s="7" t="str">
        <f t="shared" si="109"/>
        <v>LD</v>
      </c>
      <c r="Y401" s="7" t="str">
        <f t="shared" si="110"/>
        <v>LD</v>
      </c>
      <c r="Z401" s="7" t="str">
        <f t="shared" si="111"/>
        <v>Con</v>
      </c>
      <c r="AA401" s="7" t="s">
        <v>8</v>
      </c>
      <c r="AB401" s="6" t="s">
        <v>8</v>
      </c>
      <c r="AC401" s="6" t="s">
        <v>8</v>
      </c>
    </row>
    <row r="402" spans="1:29" s="4" customFormat="1" ht="15.75" x14ac:dyDescent="0.25">
      <c r="A402" s="47" t="s">
        <v>414</v>
      </c>
      <c r="B402" s="48" t="s">
        <v>661</v>
      </c>
      <c r="C402" s="38">
        <v>2005</v>
      </c>
      <c r="D402" s="61">
        <v>65498</v>
      </c>
      <c r="E402" s="61">
        <v>38793</v>
      </c>
      <c r="F402" s="40">
        <f t="shared" si="96"/>
        <v>0.59227762679776486</v>
      </c>
      <c r="G402" s="49" t="s">
        <v>12</v>
      </c>
      <c r="H402" s="50">
        <v>14196</v>
      </c>
      <c r="I402" s="51">
        <f t="shared" si="97"/>
        <v>8520</v>
      </c>
      <c r="J402" s="44" t="s">
        <v>4</v>
      </c>
      <c r="K402" s="64">
        <v>5676</v>
      </c>
      <c r="L402" s="45">
        <f t="shared" si="98"/>
        <v>0.14631505684015159</v>
      </c>
      <c r="M402" s="45">
        <f t="shared" si="99"/>
        <v>8.6659134630065041E-2</v>
      </c>
      <c r="N402" s="44">
        <f t="shared" si="100"/>
        <v>2838</v>
      </c>
      <c r="O402" s="44" t="str">
        <f t="shared" si="101"/>
        <v/>
      </c>
      <c r="P402" s="44">
        <f t="shared" si="102"/>
        <v>3275</v>
      </c>
      <c r="Q402" s="44" t="str">
        <f t="shared" si="103"/>
        <v/>
      </c>
      <c r="R402" s="44">
        <f t="shared" si="104"/>
        <v>655</v>
      </c>
      <c r="S402" s="39" t="str">
        <f t="shared" si="105"/>
        <v/>
      </c>
      <c r="T402" s="45">
        <f t="shared" si="106"/>
        <v>8.6659134630065041E-2</v>
      </c>
      <c r="U402" s="45">
        <f t="shared" si="107"/>
        <v>0.67893676142782988</v>
      </c>
      <c r="W402" s="21" t="str">
        <f t="shared" si="108"/>
        <v>SNP</v>
      </c>
      <c r="X402" s="7" t="str">
        <f t="shared" si="109"/>
        <v>SNP</v>
      </c>
      <c r="Y402" s="7" t="str">
        <f t="shared" si="110"/>
        <v>Con</v>
      </c>
      <c r="Z402" s="7" t="str">
        <f t="shared" si="111"/>
        <v>Con</v>
      </c>
      <c r="AA402" s="7" t="s">
        <v>12</v>
      </c>
      <c r="AB402" s="6" t="s">
        <v>12</v>
      </c>
      <c r="AC402" s="6" t="s">
        <v>12</v>
      </c>
    </row>
    <row r="403" spans="1:29" s="4" customFormat="1" ht="15.75" x14ac:dyDescent="0.25">
      <c r="A403" s="47" t="s">
        <v>415</v>
      </c>
      <c r="B403" s="48" t="s">
        <v>664</v>
      </c>
      <c r="C403" s="38">
        <v>2005</v>
      </c>
      <c r="D403" s="61">
        <v>67590</v>
      </c>
      <c r="E403" s="61">
        <v>41635</v>
      </c>
      <c r="F403" s="40">
        <f t="shared" si="96"/>
        <v>0.61599349016126648</v>
      </c>
      <c r="G403" s="49" t="s">
        <v>7</v>
      </c>
      <c r="H403" s="50">
        <v>20331</v>
      </c>
      <c r="I403" s="51">
        <f t="shared" si="97"/>
        <v>15563</v>
      </c>
      <c r="J403" s="44" t="s">
        <v>4</v>
      </c>
      <c r="K403" s="64">
        <v>4768</v>
      </c>
      <c r="L403" s="45">
        <f t="shared" si="98"/>
        <v>0.11451903446619431</v>
      </c>
      <c r="M403" s="45">
        <f t="shared" si="99"/>
        <v>7.0542979730729399E-2</v>
      </c>
      <c r="N403" s="44">
        <f t="shared" si="100"/>
        <v>2384</v>
      </c>
      <c r="O403" s="44">
        <f t="shared" si="101"/>
        <v>2384</v>
      </c>
      <c r="P403" s="44">
        <f t="shared" si="102"/>
        <v>3380</v>
      </c>
      <c r="Q403" s="44" t="str">
        <f t="shared" si="103"/>
        <v/>
      </c>
      <c r="R403" s="44">
        <f t="shared" si="104"/>
        <v>676</v>
      </c>
      <c r="S403" s="39" t="str">
        <f t="shared" si="105"/>
        <v/>
      </c>
      <c r="T403" s="45">
        <f t="shared" si="106"/>
        <v>7.0542979730729399E-2</v>
      </c>
      <c r="U403" s="45">
        <f t="shared" si="107"/>
        <v>0.6865364698919959</v>
      </c>
      <c r="W403" s="21" t="str">
        <f t="shared" si="108"/>
        <v>Lab</v>
      </c>
      <c r="X403" s="7" t="str">
        <f t="shared" si="109"/>
        <v>Lab</v>
      </c>
      <c r="Y403" s="7" t="str">
        <f t="shared" si="110"/>
        <v>Con</v>
      </c>
      <c r="Z403" s="7" t="str">
        <f t="shared" si="111"/>
        <v>Con</v>
      </c>
      <c r="AA403" s="7" t="s">
        <v>7</v>
      </c>
      <c r="AB403" s="10" t="s">
        <v>4</v>
      </c>
      <c r="AC403" s="7" t="s">
        <v>7</v>
      </c>
    </row>
    <row r="404" spans="1:29" s="4" customFormat="1" ht="31.5" x14ac:dyDescent="0.25">
      <c r="A404" s="47" t="s">
        <v>739</v>
      </c>
      <c r="B404" s="48" t="s">
        <v>681</v>
      </c>
      <c r="C404" s="38">
        <v>2005</v>
      </c>
      <c r="D404" s="61">
        <v>72248</v>
      </c>
      <c r="E404" s="61">
        <v>42495</v>
      </c>
      <c r="F404" s="40">
        <f t="shared" si="96"/>
        <v>0.58818237183036204</v>
      </c>
      <c r="G404" s="49" t="s">
        <v>7</v>
      </c>
      <c r="H404" s="50">
        <v>20570</v>
      </c>
      <c r="I404" s="51">
        <f t="shared" si="97"/>
        <v>8227</v>
      </c>
      <c r="J404" s="44" t="s">
        <v>4</v>
      </c>
      <c r="K404" s="64">
        <v>12343</v>
      </c>
      <c r="L404" s="45">
        <f t="shared" si="98"/>
        <v>0.29045770090598894</v>
      </c>
      <c r="M404" s="45">
        <f t="shared" si="99"/>
        <v>0.17084209943527848</v>
      </c>
      <c r="N404" s="44">
        <f t="shared" si="100"/>
        <v>6171.5</v>
      </c>
      <c r="O404" s="44">
        <f t="shared" si="101"/>
        <v>6171.5</v>
      </c>
      <c r="P404" s="44">
        <f t="shared" si="102"/>
        <v>3613</v>
      </c>
      <c r="Q404" s="44" t="str">
        <f t="shared" si="103"/>
        <v/>
      </c>
      <c r="R404" s="44">
        <f t="shared" si="104"/>
        <v>723</v>
      </c>
      <c r="S404" s="39" t="str">
        <f t="shared" si="105"/>
        <v/>
      </c>
      <c r="T404" s="45">
        <f t="shared" si="106"/>
        <v>0.17084209943527848</v>
      </c>
      <c r="U404" s="45">
        <f t="shared" si="107"/>
        <v>0.75902447126564054</v>
      </c>
      <c r="W404" s="21" t="str">
        <f t="shared" si="108"/>
        <v>Lab</v>
      </c>
      <c r="X404" s="7" t="str">
        <f t="shared" si="109"/>
        <v>Lab</v>
      </c>
      <c r="Y404" s="7" t="str">
        <f t="shared" si="110"/>
        <v>Lab</v>
      </c>
      <c r="Z404" s="7" t="str">
        <f t="shared" si="111"/>
        <v>Con</v>
      </c>
      <c r="AA404" s="7" t="s">
        <v>7</v>
      </c>
      <c r="AB404" s="7" t="s">
        <v>7</v>
      </c>
      <c r="AC404" s="7" t="s">
        <v>7</v>
      </c>
    </row>
    <row r="405" spans="1:29" s="4" customFormat="1" ht="15.75" x14ac:dyDescent="0.25">
      <c r="A405" s="47" t="s">
        <v>417</v>
      </c>
      <c r="B405" s="48" t="s">
        <v>661</v>
      </c>
      <c r="C405" s="38">
        <v>2005</v>
      </c>
      <c r="D405" s="61">
        <v>65467</v>
      </c>
      <c r="E405" s="61">
        <v>37109</v>
      </c>
      <c r="F405" s="40">
        <f t="shared" si="96"/>
        <v>0.56683519941344496</v>
      </c>
      <c r="G405" s="49" t="s">
        <v>7</v>
      </c>
      <c r="H405" s="50">
        <v>21327</v>
      </c>
      <c r="I405" s="51">
        <f t="shared" si="97"/>
        <v>6105</v>
      </c>
      <c r="J405" s="44" t="s">
        <v>12</v>
      </c>
      <c r="K405" s="64">
        <v>15222</v>
      </c>
      <c r="L405" s="45">
        <f t="shared" si="98"/>
        <v>0.41019698725376591</v>
      </c>
      <c r="M405" s="45">
        <f t="shared" si="99"/>
        <v>0.23251409106878274</v>
      </c>
      <c r="N405" s="44">
        <f t="shared" si="100"/>
        <v>7611</v>
      </c>
      <c r="O405" s="44">
        <f t="shared" si="101"/>
        <v>7611</v>
      </c>
      <c r="P405" s="44">
        <f t="shared" si="102"/>
        <v>3274</v>
      </c>
      <c r="Q405" s="44" t="str">
        <f t="shared" si="103"/>
        <v/>
      </c>
      <c r="R405" s="44">
        <f t="shared" si="104"/>
        <v>655</v>
      </c>
      <c r="S405" s="39" t="str">
        <f t="shared" si="105"/>
        <v/>
      </c>
      <c r="T405" s="45">
        <f t="shared" si="106"/>
        <v>0.23251409106878274</v>
      </c>
      <c r="U405" s="45">
        <f t="shared" si="107"/>
        <v>0.79934929048222769</v>
      </c>
      <c r="W405" s="21" t="str">
        <f t="shared" si="108"/>
        <v>Lab</v>
      </c>
      <c r="X405" s="7" t="str">
        <f t="shared" si="109"/>
        <v>Lab</v>
      </c>
      <c r="Y405" s="7" t="str">
        <f t="shared" si="110"/>
        <v>Lab</v>
      </c>
      <c r="Z405" s="7" t="str">
        <f t="shared" si="111"/>
        <v>SNP</v>
      </c>
      <c r="AA405" s="7" t="s">
        <v>7</v>
      </c>
      <c r="AB405" s="7" t="s">
        <v>7</v>
      </c>
      <c r="AC405" s="7" t="s">
        <v>7</v>
      </c>
    </row>
    <row r="406" spans="1:29" s="4" customFormat="1" ht="15.75" x14ac:dyDescent="0.25">
      <c r="A406" s="52" t="s">
        <v>699</v>
      </c>
      <c r="B406" s="48" t="s">
        <v>661</v>
      </c>
      <c r="C406" s="38">
        <v>2005</v>
      </c>
      <c r="D406" s="62">
        <v>21169</v>
      </c>
      <c r="E406" s="62">
        <v>13836</v>
      </c>
      <c r="F406" s="54">
        <f t="shared" si="96"/>
        <v>0.65359724124899621</v>
      </c>
      <c r="G406" s="55" t="s">
        <v>12</v>
      </c>
      <c r="H406" s="56">
        <v>6213</v>
      </c>
      <c r="I406" s="57">
        <f t="shared" si="97"/>
        <v>4772</v>
      </c>
      <c r="J406" s="58" t="s">
        <v>7</v>
      </c>
      <c r="K406" s="64">
        <v>1441</v>
      </c>
      <c r="L406" s="45">
        <f t="shared" si="98"/>
        <v>0.10414859786065336</v>
      </c>
      <c r="M406" s="45">
        <f t="shared" si="99"/>
        <v>6.8071236241674146E-2</v>
      </c>
      <c r="N406" s="44">
        <f t="shared" si="100"/>
        <v>720.5</v>
      </c>
      <c r="O406" s="44" t="str">
        <f t="shared" si="101"/>
        <v/>
      </c>
      <c r="P406" s="44">
        <f t="shared" si="102"/>
        <v>1059</v>
      </c>
      <c r="Q406" s="44" t="str">
        <f t="shared" si="103"/>
        <v/>
      </c>
      <c r="R406" s="44">
        <f t="shared" si="104"/>
        <v>212</v>
      </c>
      <c r="S406" s="39" t="str">
        <f t="shared" si="105"/>
        <v/>
      </c>
      <c r="T406" s="45">
        <f t="shared" si="106"/>
        <v>6.8071236241674146E-2</v>
      </c>
      <c r="U406" s="45">
        <f t="shared" si="107"/>
        <v>0.72166847749067031</v>
      </c>
      <c r="W406" s="21" t="str">
        <f t="shared" si="108"/>
        <v>SNP</v>
      </c>
      <c r="X406" s="7" t="str">
        <f t="shared" si="109"/>
        <v>SNP</v>
      </c>
      <c r="Y406" s="7" t="str">
        <f t="shared" si="110"/>
        <v>Lab</v>
      </c>
      <c r="Z406" s="7" t="str">
        <f t="shared" si="111"/>
        <v>Lab</v>
      </c>
      <c r="AA406" s="7" t="s">
        <v>7</v>
      </c>
      <c r="AB406" s="18" t="s">
        <v>12</v>
      </c>
      <c r="AC406" s="18" t="s">
        <v>12</v>
      </c>
    </row>
    <row r="407" spans="1:29" s="4" customFormat="1" ht="15.75" x14ac:dyDescent="0.25">
      <c r="A407" s="47" t="s">
        <v>418</v>
      </c>
      <c r="B407" s="48" t="s">
        <v>672</v>
      </c>
      <c r="C407" s="38">
        <v>2005</v>
      </c>
      <c r="D407" s="61">
        <v>57278</v>
      </c>
      <c r="E407" s="61">
        <v>35817</v>
      </c>
      <c r="F407" s="40">
        <f t="shared" si="96"/>
        <v>0.62531862146024653</v>
      </c>
      <c r="G407" s="49" t="s">
        <v>7</v>
      </c>
      <c r="H407" s="50">
        <v>18835</v>
      </c>
      <c r="I407" s="51">
        <f t="shared" si="97"/>
        <v>6125</v>
      </c>
      <c r="J407" s="44" t="s">
        <v>9</v>
      </c>
      <c r="K407" s="64">
        <v>12710</v>
      </c>
      <c r="L407" s="45">
        <f t="shared" si="98"/>
        <v>0.35485942429572548</v>
      </c>
      <c r="M407" s="45">
        <f t="shared" si="99"/>
        <v>0.22190020601277977</v>
      </c>
      <c r="N407" s="44">
        <f t="shared" si="100"/>
        <v>6355</v>
      </c>
      <c r="O407" s="44">
        <f t="shared" si="101"/>
        <v>6355</v>
      </c>
      <c r="P407" s="44">
        <f t="shared" si="102"/>
        <v>2864</v>
      </c>
      <c r="Q407" s="44" t="str">
        <f t="shared" si="103"/>
        <v/>
      </c>
      <c r="R407" s="44">
        <f t="shared" si="104"/>
        <v>573</v>
      </c>
      <c r="S407" s="39" t="str">
        <f t="shared" si="105"/>
        <v/>
      </c>
      <c r="T407" s="45">
        <f t="shared" si="106"/>
        <v>0.22190020601277977</v>
      </c>
      <c r="U407" s="45">
        <f t="shared" si="107"/>
        <v>0.84721882747302635</v>
      </c>
      <c r="W407" s="21" t="str">
        <f t="shared" si="108"/>
        <v>Lab</v>
      </c>
      <c r="X407" s="7" t="str">
        <f t="shared" si="109"/>
        <v>Lab</v>
      </c>
      <c r="Y407" s="7" t="str">
        <f t="shared" si="110"/>
        <v>Lab</v>
      </c>
      <c r="Z407" s="7" t="str">
        <f t="shared" si="111"/>
        <v>Lab</v>
      </c>
      <c r="AA407" s="7" t="s">
        <v>7</v>
      </c>
      <c r="AB407" s="7" t="s">
        <v>7</v>
      </c>
      <c r="AC407" s="7" t="s">
        <v>7</v>
      </c>
    </row>
    <row r="408" spans="1:29" s="4" customFormat="1" ht="15.75" x14ac:dyDescent="0.25">
      <c r="A408" s="47" t="s">
        <v>419</v>
      </c>
      <c r="B408" s="48" t="s">
        <v>662</v>
      </c>
      <c r="C408" s="38">
        <v>2005</v>
      </c>
      <c r="D408" s="61">
        <v>67963</v>
      </c>
      <c r="E408" s="61">
        <v>45235</v>
      </c>
      <c r="F408" s="40">
        <f t="shared" si="96"/>
        <v>0.66558274355163838</v>
      </c>
      <c r="G408" s="53" t="s">
        <v>4</v>
      </c>
      <c r="H408" s="53">
        <v>21975</v>
      </c>
      <c r="I408" s="51">
        <f t="shared" si="97"/>
        <v>15424</v>
      </c>
      <c r="J408" s="44" t="s">
        <v>4</v>
      </c>
      <c r="K408" s="64">
        <v>6551</v>
      </c>
      <c r="L408" s="45">
        <f t="shared" si="98"/>
        <v>0.1448214877860064</v>
      </c>
      <c r="M408" s="45">
        <f t="shared" si="99"/>
        <v>9.6390683165840235E-2</v>
      </c>
      <c r="N408" s="44">
        <f t="shared" si="100"/>
        <v>3275.5</v>
      </c>
      <c r="O408" s="44" t="str">
        <f t="shared" si="101"/>
        <v/>
      </c>
      <c r="P408" s="44">
        <f t="shared" si="102"/>
        <v>3399</v>
      </c>
      <c r="Q408" s="44" t="str">
        <f t="shared" si="103"/>
        <v/>
      </c>
      <c r="R408" s="44">
        <f t="shared" si="104"/>
        <v>680</v>
      </c>
      <c r="S408" s="39" t="str">
        <f t="shared" si="105"/>
        <v/>
      </c>
      <c r="T408" s="45">
        <f t="shared" si="106"/>
        <v>9.6390683165840235E-2</v>
      </c>
      <c r="U408" s="45">
        <f t="shared" si="107"/>
        <v>0.76197342671747859</v>
      </c>
      <c r="W408" s="21" t="str">
        <f t="shared" si="108"/>
        <v>Con</v>
      </c>
      <c r="X408" s="7" t="str">
        <f t="shared" si="109"/>
        <v>Con</v>
      </c>
      <c r="Y408" s="7" t="str">
        <f t="shared" si="110"/>
        <v>Con</v>
      </c>
      <c r="Z408" s="7" t="str">
        <f t="shared" si="111"/>
        <v>Con</v>
      </c>
      <c r="AA408" s="7" t="s">
        <v>4</v>
      </c>
      <c r="AB408" s="7" t="s">
        <v>4</v>
      </c>
      <c r="AC408" s="10" t="s">
        <v>4</v>
      </c>
    </row>
    <row r="409" spans="1:29" s="4" customFormat="1" ht="15.75" x14ac:dyDescent="0.25">
      <c r="A409" s="47" t="s">
        <v>420</v>
      </c>
      <c r="B409" s="48" t="s">
        <v>662</v>
      </c>
      <c r="C409" s="38">
        <v>2005</v>
      </c>
      <c r="D409" s="61">
        <v>68691</v>
      </c>
      <c r="E409" s="61">
        <v>46067</v>
      </c>
      <c r="F409" s="40">
        <f t="shared" si="96"/>
        <v>0.67064098644655046</v>
      </c>
      <c r="G409" s="49" t="s">
        <v>4</v>
      </c>
      <c r="H409" s="50">
        <v>26004</v>
      </c>
      <c r="I409" s="51">
        <f t="shared" si="97"/>
        <v>8719</v>
      </c>
      <c r="J409" s="44" t="s">
        <v>8</v>
      </c>
      <c r="K409" s="64">
        <v>17285</v>
      </c>
      <c r="L409" s="45">
        <f t="shared" si="98"/>
        <v>0.37521436169058109</v>
      </c>
      <c r="M409" s="45">
        <f t="shared" si="99"/>
        <v>0.25163412965308413</v>
      </c>
      <c r="N409" s="44">
        <f t="shared" si="100"/>
        <v>8642.5</v>
      </c>
      <c r="O409" s="44" t="str">
        <f t="shared" si="101"/>
        <v/>
      </c>
      <c r="P409" s="44">
        <f t="shared" si="102"/>
        <v>3435</v>
      </c>
      <c r="Q409" s="44" t="str">
        <f t="shared" si="103"/>
        <v/>
      </c>
      <c r="R409" s="44">
        <f t="shared" si="104"/>
        <v>687</v>
      </c>
      <c r="S409" s="39" t="str">
        <f t="shared" si="105"/>
        <v/>
      </c>
      <c r="T409" s="45">
        <f t="shared" si="106"/>
        <v>0.25163412965308413</v>
      </c>
      <c r="U409" s="45">
        <f t="shared" si="107"/>
        <v>0.92227511609963453</v>
      </c>
      <c r="W409" s="21" t="str">
        <f t="shared" si="108"/>
        <v>Con</v>
      </c>
      <c r="X409" s="7" t="str">
        <f t="shared" si="109"/>
        <v>Con</v>
      </c>
      <c r="Y409" s="7" t="str">
        <f t="shared" si="110"/>
        <v>Con</v>
      </c>
      <c r="Z409" s="7" t="str">
        <f t="shared" si="111"/>
        <v>Con</v>
      </c>
      <c r="AA409" s="7" t="s">
        <v>4</v>
      </c>
      <c r="AB409" s="7" t="s">
        <v>4</v>
      </c>
      <c r="AC409" s="7" t="s">
        <v>4</v>
      </c>
    </row>
    <row r="410" spans="1:29" s="4" customFormat="1" ht="15.75" x14ac:dyDescent="0.25">
      <c r="A410" s="47" t="s">
        <v>421</v>
      </c>
      <c r="B410" s="48" t="s">
        <v>665</v>
      </c>
      <c r="C410" s="38">
        <v>2005</v>
      </c>
      <c r="D410" s="61">
        <v>71244</v>
      </c>
      <c r="E410" s="61">
        <v>45696</v>
      </c>
      <c r="F410" s="40">
        <f t="shared" si="96"/>
        <v>0.64140138116894052</v>
      </c>
      <c r="G410" s="49" t="s">
        <v>4</v>
      </c>
      <c r="H410" s="50">
        <v>21946</v>
      </c>
      <c r="I410" s="51">
        <f t="shared" si="97"/>
        <v>15482</v>
      </c>
      <c r="J410" s="44" t="s">
        <v>7</v>
      </c>
      <c r="K410" s="64">
        <v>6464</v>
      </c>
      <c r="L410" s="45">
        <f t="shared" si="98"/>
        <v>0.14145658263305322</v>
      </c>
      <c r="M410" s="45">
        <f t="shared" si="99"/>
        <v>9.0730447476278703E-2</v>
      </c>
      <c r="N410" s="44">
        <f t="shared" si="100"/>
        <v>3232</v>
      </c>
      <c r="O410" s="44" t="str">
        <f t="shared" si="101"/>
        <v/>
      </c>
      <c r="P410" s="44">
        <f t="shared" si="102"/>
        <v>3563</v>
      </c>
      <c r="Q410" s="44" t="str">
        <f t="shared" si="103"/>
        <v/>
      </c>
      <c r="R410" s="44">
        <f t="shared" si="104"/>
        <v>713</v>
      </c>
      <c r="S410" s="39" t="str">
        <f t="shared" si="105"/>
        <v/>
      </c>
      <c r="T410" s="45">
        <f t="shared" si="106"/>
        <v>9.0730447476278703E-2</v>
      </c>
      <c r="U410" s="45">
        <f t="shared" si="107"/>
        <v>0.7321318286452192</v>
      </c>
      <c r="W410" s="21" t="str">
        <f t="shared" si="108"/>
        <v>Con</v>
      </c>
      <c r="X410" s="7" t="str">
        <f t="shared" si="109"/>
        <v>Con</v>
      </c>
      <c r="Y410" s="7" t="str">
        <f t="shared" si="110"/>
        <v>Lab</v>
      </c>
      <c r="Z410" s="7" t="str">
        <f t="shared" si="111"/>
        <v>Lab</v>
      </c>
      <c r="AA410" s="7" t="s">
        <v>4</v>
      </c>
      <c r="AB410" s="7" t="s">
        <v>4</v>
      </c>
      <c r="AC410" s="7" t="s">
        <v>4</v>
      </c>
    </row>
    <row r="411" spans="1:29" s="4" customFormat="1" ht="15.75" x14ac:dyDescent="0.25">
      <c r="A411" s="47" t="s">
        <v>422</v>
      </c>
      <c r="B411" s="48" t="s">
        <v>662</v>
      </c>
      <c r="C411" s="38">
        <v>2005</v>
      </c>
      <c r="D411" s="61">
        <v>75326</v>
      </c>
      <c r="E411" s="61">
        <v>54673</v>
      </c>
      <c r="F411" s="40">
        <f t="shared" si="96"/>
        <v>0.72581844250325256</v>
      </c>
      <c r="G411" s="49" t="s">
        <v>4</v>
      </c>
      <c r="H411" s="50">
        <v>26771</v>
      </c>
      <c r="I411" s="51">
        <f t="shared" si="97"/>
        <v>23311</v>
      </c>
      <c r="J411" s="44" t="s">
        <v>8</v>
      </c>
      <c r="K411" s="64">
        <v>3460</v>
      </c>
      <c r="L411" s="45">
        <f t="shared" si="98"/>
        <v>6.3285351087374028E-2</v>
      </c>
      <c r="M411" s="45">
        <f t="shared" si="99"/>
        <v>4.5933674959509334E-2</v>
      </c>
      <c r="N411" s="44">
        <f t="shared" si="100"/>
        <v>1730</v>
      </c>
      <c r="O411" s="44" t="str">
        <f t="shared" si="101"/>
        <v/>
      </c>
      <c r="P411" s="44">
        <f t="shared" si="102"/>
        <v>3767</v>
      </c>
      <c r="Q411" s="44" t="str">
        <f t="shared" si="103"/>
        <v>YES</v>
      </c>
      <c r="R411" s="44">
        <f t="shared" si="104"/>
        <v>754</v>
      </c>
      <c r="S411" s="39" t="str">
        <f t="shared" si="105"/>
        <v/>
      </c>
      <c r="T411" s="45">
        <f t="shared" si="106"/>
        <v>4.5933674959509334E-2</v>
      </c>
      <c r="U411" s="45">
        <f t="shared" si="107"/>
        <v>0.77175211746276184</v>
      </c>
      <c r="W411" s="21" t="str">
        <f t="shared" si="108"/>
        <v>LD</v>
      </c>
      <c r="X411" s="7" t="str">
        <f t="shared" si="109"/>
        <v>Con</v>
      </c>
      <c r="Y411" s="7" t="str">
        <f t="shared" si="110"/>
        <v>Con</v>
      </c>
      <c r="Z411" s="7" t="str">
        <f t="shared" si="111"/>
        <v>LD</v>
      </c>
      <c r="AA411" s="7" t="s">
        <v>8</v>
      </c>
      <c r="AB411" s="7" t="s">
        <v>4</v>
      </c>
      <c r="AC411" s="10" t="s">
        <v>4</v>
      </c>
    </row>
    <row r="412" spans="1:29" s="4" customFormat="1" ht="15.75" x14ac:dyDescent="0.25">
      <c r="A412" s="47" t="s">
        <v>424</v>
      </c>
      <c r="B412" s="48" t="s">
        <v>670</v>
      </c>
      <c r="C412" s="38">
        <v>2005</v>
      </c>
      <c r="D412" s="61">
        <v>62734</v>
      </c>
      <c r="E412" s="61">
        <v>35920</v>
      </c>
      <c r="F412" s="40">
        <f t="shared" si="96"/>
        <v>0.57257627442853953</v>
      </c>
      <c r="G412" s="49" t="s">
        <v>7</v>
      </c>
      <c r="H412" s="50">
        <v>18053</v>
      </c>
      <c r="I412" s="51">
        <f t="shared" si="97"/>
        <v>9945</v>
      </c>
      <c r="J412" s="44" t="s">
        <v>8</v>
      </c>
      <c r="K412" s="64">
        <v>8108</v>
      </c>
      <c r="L412" s="45">
        <f t="shared" si="98"/>
        <v>0.2257238307349666</v>
      </c>
      <c r="M412" s="45">
        <f t="shared" si="99"/>
        <v>0.12924411005196546</v>
      </c>
      <c r="N412" s="44">
        <f t="shared" si="100"/>
        <v>4054</v>
      </c>
      <c r="O412" s="44">
        <f t="shared" si="101"/>
        <v>4054</v>
      </c>
      <c r="P412" s="44">
        <f t="shared" si="102"/>
        <v>3137</v>
      </c>
      <c r="Q412" s="44" t="str">
        <f t="shared" si="103"/>
        <v/>
      </c>
      <c r="R412" s="44">
        <f t="shared" si="104"/>
        <v>628</v>
      </c>
      <c r="S412" s="39" t="str">
        <f t="shared" si="105"/>
        <v/>
      </c>
      <c r="T412" s="45">
        <f t="shared" si="106"/>
        <v>0.12924411005196546</v>
      </c>
      <c r="U412" s="45">
        <f t="shared" si="107"/>
        <v>0.70182038448050499</v>
      </c>
      <c r="W412" s="21" t="str">
        <f t="shared" si="108"/>
        <v>Lab</v>
      </c>
      <c r="X412" s="7" t="str">
        <f t="shared" si="109"/>
        <v>Lab</v>
      </c>
      <c r="Y412" s="7" t="str">
        <f t="shared" si="110"/>
        <v>LD</v>
      </c>
      <c r="Z412" s="7" t="str">
        <f t="shared" si="111"/>
        <v>LD</v>
      </c>
      <c r="AA412" s="7" t="s">
        <v>7</v>
      </c>
      <c r="AB412" s="7" t="s">
        <v>7</v>
      </c>
      <c r="AC412" s="7" t="s">
        <v>7</v>
      </c>
    </row>
    <row r="413" spans="1:29" s="4" customFormat="1" ht="15.75" x14ac:dyDescent="0.25">
      <c r="A413" s="47" t="s">
        <v>767</v>
      </c>
      <c r="B413" s="48" t="s">
        <v>670</v>
      </c>
      <c r="C413" s="38">
        <v>2005</v>
      </c>
      <c r="D413" s="61">
        <v>56900</v>
      </c>
      <c r="E413" s="61">
        <v>31678</v>
      </c>
      <c r="F413" s="40">
        <f t="shared" si="96"/>
        <v>0.55673110720562391</v>
      </c>
      <c r="G413" s="49" t="s">
        <v>7</v>
      </c>
      <c r="H413" s="50">
        <v>16211</v>
      </c>
      <c r="I413" s="51">
        <f t="shared" si="97"/>
        <v>12229</v>
      </c>
      <c r="J413" s="44" t="s">
        <v>8</v>
      </c>
      <c r="K413" s="64">
        <v>3982</v>
      </c>
      <c r="L413" s="45">
        <f t="shared" si="98"/>
        <v>0.12570238020077026</v>
      </c>
      <c r="M413" s="45">
        <f t="shared" si="99"/>
        <v>6.998242530755712E-2</v>
      </c>
      <c r="N413" s="44">
        <f t="shared" si="100"/>
        <v>1991</v>
      </c>
      <c r="O413" s="44">
        <f t="shared" si="101"/>
        <v>1991</v>
      </c>
      <c r="P413" s="44">
        <f t="shared" si="102"/>
        <v>2845</v>
      </c>
      <c r="Q413" s="44" t="str">
        <f t="shared" si="103"/>
        <v/>
      </c>
      <c r="R413" s="44">
        <f t="shared" si="104"/>
        <v>569</v>
      </c>
      <c r="S413" s="39" t="str">
        <f t="shared" si="105"/>
        <v/>
      </c>
      <c r="T413" s="45">
        <f t="shared" si="106"/>
        <v>6.998242530755712E-2</v>
      </c>
      <c r="U413" s="45">
        <f t="shared" si="107"/>
        <v>0.62671353251318107</v>
      </c>
      <c r="W413" s="21" t="str">
        <f t="shared" si="108"/>
        <v>Lab</v>
      </c>
      <c r="X413" s="7" t="str">
        <f t="shared" si="109"/>
        <v>Lab</v>
      </c>
      <c r="Y413" s="7" t="str">
        <f t="shared" si="110"/>
        <v>LD</v>
      </c>
      <c r="Z413" s="7" t="str">
        <f t="shared" si="111"/>
        <v>LD</v>
      </c>
      <c r="AA413" s="7" t="s">
        <v>8</v>
      </c>
      <c r="AB413" s="10" t="s">
        <v>8</v>
      </c>
      <c r="AC413" s="10" t="s">
        <v>8</v>
      </c>
    </row>
    <row r="414" spans="1:29" s="4" customFormat="1" ht="15.75" x14ac:dyDescent="0.25">
      <c r="A414" s="47" t="s">
        <v>426</v>
      </c>
      <c r="B414" s="48" t="s">
        <v>670</v>
      </c>
      <c r="C414" s="38">
        <v>2005</v>
      </c>
      <c r="D414" s="61">
        <v>61599</v>
      </c>
      <c r="E414" s="61">
        <v>38444</v>
      </c>
      <c r="F414" s="40">
        <f t="shared" si="96"/>
        <v>0.62410104060130844</v>
      </c>
      <c r="G414" s="49" t="s">
        <v>7</v>
      </c>
      <c r="H414" s="50">
        <v>17462</v>
      </c>
      <c r="I414" s="51">
        <f t="shared" si="97"/>
        <v>9897</v>
      </c>
      <c r="J414" s="44" t="s">
        <v>8</v>
      </c>
      <c r="K414" s="64">
        <v>7565</v>
      </c>
      <c r="L414" s="45">
        <f t="shared" si="98"/>
        <v>0.19677973155759027</v>
      </c>
      <c r="M414" s="45">
        <f t="shared" si="99"/>
        <v>0.12281043523433822</v>
      </c>
      <c r="N414" s="44">
        <f t="shared" si="100"/>
        <v>3782.5</v>
      </c>
      <c r="O414" s="44">
        <f t="shared" si="101"/>
        <v>3782.5</v>
      </c>
      <c r="P414" s="44">
        <f t="shared" si="102"/>
        <v>3080</v>
      </c>
      <c r="Q414" s="44" t="str">
        <f t="shared" si="103"/>
        <v/>
      </c>
      <c r="R414" s="44">
        <f t="shared" si="104"/>
        <v>616</v>
      </c>
      <c r="S414" s="39" t="str">
        <f t="shared" si="105"/>
        <v/>
      </c>
      <c r="T414" s="45">
        <f t="shared" si="106"/>
        <v>0.12281043523433822</v>
      </c>
      <c r="U414" s="45">
        <f t="shared" si="107"/>
        <v>0.74691147583564665</v>
      </c>
      <c r="W414" s="21" t="str">
        <f t="shared" si="108"/>
        <v>Lab</v>
      </c>
      <c r="X414" s="7" t="str">
        <f t="shared" si="109"/>
        <v>Lab</v>
      </c>
      <c r="Y414" s="7" t="str">
        <f t="shared" si="110"/>
        <v>Lab</v>
      </c>
      <c r="Z414" s="7" t="str">
        <f t="shared" si="111"/>
        <v>LD</v>
      </c>
      <c r="AA414" s="7" t="s">
        <v>7</v>
      </c>
      <c r="AB414" s="7" t="s">
        <v>7</v>
      </c>
      <c r="AC414" s="7" t="s">
        <v>7</v>
      </c>
    </row>
    <row r="415" spans="1:29" s="4" customFormat="1" ht="15.75" x14ac:dyDescent="0.25">
      <c r="A415" s="52" t="s">
        <v>423</v>
      </c>
      <c r="B415" s="48" t="s">
        <v>663</v>
      </c>
      <c r="C415" s="38">
        <v>2005</v>
      </c>
      <c r="D415" s="61">
        <v>68325</v>
      </c>
      <c r="E415" s="61">
        <v>39788</v>
      </c>
      <c r="F415" s="40">
        <f t="shared" si="96"/>
        <v>0.58233443102817417</v>
      </c>
      <c r="G415" s="49" t="s">
        <v>7</v>
      </c>
      <c r="H415" s="50">
        <v>19224</v>
      </c>
      <c r="I415" s="51">
        <f t="shared" si="97"/>
        <v>12201</v>
      </c>
      <c r="J415" s="44" t="s">
        <v>4</v>
      </c>
      <c r="K415" s="64">
        <v>7023</v>
      </c>
      <c r="L415" s="45">
        <f t="shared" si="98"/>
        <v>0.17651050568010457</v>
      </c>
      <c r="M415" s="45">
        <f t="shared" si="99"/>
        <v>0.102788144895719</v>
      </c>
      <c r="N415" s="44">
        <f t="shared" si="100"/>
        <v>3511.5</v>
      </c>
      <c r="O415" s="44">
        <f t="shared" si="101"/>
        <v>3511.5</v>
      </c>
      <c r="P415" s="44">
        <f t="shared" si="102"/>
        <v>3417</v>
      </c>
      <c r="Q415" s="44" t="str">
        <f t="shared" si="103"/>
        <v/>
      </c>
      <c r="R415" s="44">
        <f t="shared" si="104"/>
        <v>684</v>
      </c>
      <c r="S415" s="39" t="str">
        <f t="shared" si="105"/>
        <v/>
      </c>
      <c r="T415" s="45">
        <f t="shared" si="106"/>
        <v>0.102788144895719</v>
      </c>
      <c r="U415" s="45">
        <f t="shared" si="107"/>
        <v>0.68512257592389314</v>
      </c>
      <c r="W415" s="21" t="str">
        <f t="shared" si="108"/>
        <v>Lab</v>
      </c>
      <c r="X415" s="7" t="str">
        <f t="shared" si="109"/>
        <v>Lab</v>
      </c>
      <c r="Y415" s="7" t="str">
        <f t="shared" si="110"/>
        <v>Con</v>
      </c>
      <c r="Z415" s="7" t="str">
        <f t="shared" si="111"/>
        <v>Con</v>
      </c>
      <c r="AA415" s="7" t="s">
        <v>7</v>
      </c>
      <c r="AB415" s="7" t="s">
        <v>7</v>
      </c>
      <c r="AC415" s="7" t="s">
        <v>7</v>
      </c>
    </row>
    <row r="416" spans="1:29" s="4" customFormat="1" ht="15.75" x14ac:dyDescent="0.25">
      <c r="A416" s="47" t="s">
        <v>427</v>
      </c>
      <c r="B416" s="48" t="s">
        <v>672</v>
      </c>
      <c r="C416" s="38">
        <v>2005</v>
      </c>
      <c r="D416" s="61">
        <v>54941</v>
      </c>
      <c r="E416" s="61">
        <v>31825</v>
      </c>
      <c r="F416" s="40">
        <f t="shared" si="96"/>
        <v>0.57925774922189255</v>
      </c>
      <c r="G416" s="49" t="s">
        <v>7</v>
      </c>
      <c r="H416" s="50">
        <v>14389</v>
      </c>
      <c r="I416" s="51">
        <f t="shared" si="97"/>
        <v>7551</v>
      </c>
      <c r="J416" s="44" t="s">
        <v>8</v>
      </c>
      <c r="K416" s="64">
        <v>6838</v>
      </c>
      <c r="L416" s="45">
        <f t="shared" si="98"/>
        <v>0.21486252945797329</v>
      </c>
      <c r="M416" s="45">
        <f t="shared" si="99"/>
        <v>0.12446078520594819</v>
      </c>
      <c r="N416" s="44">
        <f t="shared" si="100"/>
        <v>3419</v>
      </c>
      <c r="O416" s="44">
        <f t="shared" si="101"/>
        <v>3419</v>
      </c>
      <c r="P416" s="44">
        <f t="shared" si="102"/>
        <v>2748</v>
      </c>
      <c r="Q416" s="44" t="str">
        <f t="shared" si="103"/>
        <v/>
      </c>
      <c r="R416" s="44">
        <f t="shared" si="104"/>
        <v>550</v>
      </c>
      <c r="S416" s="39" t="str">
        <f t="shared" si="105"/>
        <v/>
      </c>
      <c r="T416" s="45">
        <f t="shared" si="106"/>
        <v>0.12446078520594819</v>
      </c>
      <c r="U416" s="45">
        <f t="shared" si="107"/>
        <v>0.70371853442784071</v>
      </c>
      <c r="W416" s="21" t="str">
        <f t="shared" si="108"/>
        <v>Lab</v>
      </c>
      <c r="X416" s="7" t="str">
        <f t="shared" si="109"/>
        <v>Lab</v>
      </c>
      <c r="Y416" s="7" t="str">
        <f t="shared" si="110"/>
        <v>LD</v>
      </c>
      <c r="Z416" s="7" t="str">
        <f t="shared" si="111"/>
        <v>LD</v>
      </c>
      <c r="AA416" s="7" t="s">
        <v>7</v>
      </c>
      <c r="AB416" s="7" t="s">
        <v>7</v>
      </c>
      <c r="AC416" s="7" t="s">
        <v>7</v>
      </c>
    </row>
    <row r="417" spans="1:29" s="4" customFormat="1" ht="15.75" x14ac:dyDescent="0.25">
      <c r="A417" s="47" t="s">
        <v>428</v>
      </c>
      <c r="B417" s="48" t="s">
        <v>672</v>
      </c>
      <c r="C417" s="38">
        <v>2005</v>
      </c>
      <c r="D417" s="61">
        <v>60303</v>
      </c>
      <c r="E417" s="61">
        <v>35732</v>
      </c>
      <c r="F417" s="40">
        <f t="shared" si="96"/>
        <v>0.59254100127688503</v>
      </c>
      <c r="G417" s="49" t="s">
        <v>7</v>
      </c>
      <c r="H417" s="50">
        <v>16021</v>
      </c>
      <c r="I417" s="51">
        <f t="shared" si="97"/>
        <v>10563</v>
      </c>
      <c r="J417" s="44" t="s">
        <v>4</v>
      </c>
      <c r="K417" s="64">
        <v>5458</v>
      </c>
      <c r="L417" s="45">
        <f t="shared" si="98"/>
        <v>0.15274823687451025</v>
      </c>
      <c r="M417" s="45">
        <f t="shared" si="99"/>
        <v>9.0509593220901116E-2</v>
      </c>
      <c r="N417" s="44">
        <f t="shared" si="100"/>
        <v>2729</v>
      </c>
      <c r="O417" s="44">
        <f t="shared" si="101"/>
        <v>2729</v>
      </c>
      <c r="P417" s="44">
        <f t="shared" si="102"/>
        <v>3016</v>
      </c>
      <c r="Q417" s="44" t="str">
        <f t="shared" si="103"/>
        <v/>
      </c>
      <c r="R417" s="44">
        <f t="shared" si="104"/>
        <v>604</v>
      </c>
      <c r="S417" s="39" t="str">
        <f t="shared" si="105"/>
        <v/>
      </c>
      <c r="T417" s="45">
        <f t="shared" si="106"/>
        <v>9.0509593220901116E-2</v>
      </c>
      <c r="U417" s="45">
        <f t="shared" si="107"/>
        <v>0.68305059449778616</v>
      </c>
      <c r="W417" s="21" t="str">
        <f t="shared" si="108"/>
        <v>Lab</v>
      </c>
      <c r="X417" s="7" t="str">
        <f t="shared" si="109"/>
        <v>Lab</v>
      </c>
      <c r="Y417" s="7" t="str">
        <f t="shared" si="110"/>
        <v>Con</v>
      </c>
      <c r="Z417" s="7" t="str">
        <f t="shared" si="111"/>
        <v>Con</v>
      </c>
      <c r="AA417" s="7" t="s">
        <v>7</v>
      </c>
      <c r="AB417" s="10" t="s">
        <v>4</v>
      </c>
      <c r="AC417" s="7" t="s">
        <v>7</v>
      </c>
    </row>
    <row r="418" spans="1:29" s="4" customFormat="1" ht="15.75" x14ac:dyDescent="0.25">
      <c r="A418" s="47" t="s">
        <v>429</v>
      </c>
      <c r="B418" s="48" t="s">
        <v>674</v>
      </c>
      <c r="C418" s="38">
        <v>2005</v>
      </c>
      <c r="D418" s="61">
        <v>71771</v>
      </c>
      <c r="E418" s="61">
        <v>50696</v>
      </c>
      <c r="F418" s="40">
        <f t="shared" si="96"/>
        <v>0.70635772108511796</v>
      </c>
      <c r="G418" s="49" t="s">
        <v>11</v>
      </c>
      <c r="H418" s="50">
        <v>20965</v>
      </c>
      <c r="I418" s="51">
        <f t="shared" si="97"/>
        <v>12770</v>
      </c>
      <c r="J418" s="44" t="s">
        <v>10</v>
      </c>
      <c r="K418" s="64">
        <v>8195</v>
      </c>
      <c r="L418" s="45">
        <f t="shared" si="98"/>
        <v>0.16164983430645416</v>
      </c>
      <c r="M418" s="45">
        <f t="shared" si="99"/>
        <v>0.11418260857449387</v>
      </c>
      <c r="N418" s="44">
        <f t="shared" si="100"/>
        <v>4097.5</v>
      </c>
      <c r="O418" s="44" t="str">
        <f t="shared" si="101"/>
        <v/>
      </c>
      <c r="P418" s="44">
        <f t="shared" si="102"/>
        <v>3589</v>
      </c>
      <c r="Q418" s="44" t="str">
        <f t="shared" si="103"/>
        <v/>
      </c>
      <c r="R418" s="44">
        <f t="shared" si="104"/>
        <v>718</v>
      </c>
      <c r="S418" s="39" t="str">
        <f t="shared" si="105"/>
        <v/>
      </c>
      <c r="T418" s="45">
        <f t="shared" si="106"/>
        <v>0.11418260857449387</v>
      </c>
      <c r="U418" s="45">
        <f t="shared" si="107"/>
        <v>0.82054032965961188</v>
      </c>
      <c r="W418" s="21" t="str">
        <f t="shared" si="108"/>
        <v>SF</v>
      </c>
      <c r="X418" s="7" t="str">
        <f t="shared" si="109"/>
        <v>SF</v>
      </c>
      <c r="Y418" s="7" t="str">
        <f t="shared" si="110"/>
        <v>SF</v>
      </c>
      <c r="Z418" s="7" t="str">
        <f t="shared" si="111"/>
        <v>SDLP</v>
      </c>
      <c r="AA418" s="7" t="s">
        <v>11</v>
      </c>
      <c r="AB418" s="6" t="s">
        <v>11</v>
      </c>
      <c r="AC418" s="6" t="s">
        <v>11</v>
      </c>
    </row>
    <row r="419" spans="1:29" s="4" customFormat="1" ht="15.75" x14ac:dyDescent="0.25">
      <c r="A419" s="47" t="s">
        <v>431</v>
      </c>
      <c r="B419" s="48" t="s">
        <v>668</v>
      </c>
      <c r="C419" s="38">
        <v>2005</v>
      </c>
      <c r="D419" s="61">
        <v>81270</v>
      </c>
      <c r="E419" s="61">
        <v>54734</v>
      </c>
      <c r="F419" s="40">
        <f t="shared" si="96"/>
        <v>0.67348345022763623</v>
      </c>
      <c r="G419" s="49" t="s">
        <v>4</v>
      </c>
      <c r="H419" s="50">
        <v>23564</v>
      </c>
      <c r="I419" s="51">
        <f t="shared" si="97"/>
        <v>16004</v>
      </c>
      <c r="J419" s="44" t="s">
        <v>7</v>
      </c>
      <c r="K419" s="64">
        <v>7560</v>
      </c>
      <c r="L419" s="45">
        <f t="shared" si="98"/>
        <v>0.13812255636350348</v>
      </c>
      <c r="M419" s="45">
        <f t="shared" si="99"/>
        <v>9.3023255813953487E-2</v>
      </c>
      <c r="N419" s="44">
        <f t="shared" si="100"/>
        <v>3780</v>
      </c>
      <c r="O419" s="44" t="str">
        <f t="shared" si="101"/>
        <v/>
      </c>
      <c r="P419" s="44">
        <f t="shared" si="102"/>
        <v>4064</v>
      </c>
      <c r="Q419" s="44" t="str">
        <f t="shared" si="103"/>
        <v/>
      </c>
      <c r="R419" s="44">
        <f t="shared" si="104"/>
        <v>813</v>
      </c>
      <c r="S419" s="39" t="str">
        <f t="shared" si="105"/>
        <v/>
      </c>
      <c r="T419" s="45">
        <f t="shared" si="106"/>
        <v>9.3023255813953487E-2</v>
      </c>
      <c r="U419" s="45">
        <f t="shared" si="107"/>
        <v>0.76650670604158977</v>
      </c>
      <c r="W419" s="21" t="str">
        <f t="shared" si="108"/>
        <v>Con</v>
      </c>
      <c r="X419" s="7" t="str">
        <f t="shared" si="109"/>
        <v>Con</v>
      </c>
      <c r="Y419" s="7" t="str">
        <f t="shared" si="110"/>
        <v>Con</v>
      </c>
      <c r="Z419" s="7" t="str">
        <f t="shared" si="111"/>
        <v>Lab</v>
      </c>
      <c r="AA419" s="7" t="s">
        <v>4</v>
      </c>
      <c r="AB419" s="7" t="s">
        <v>4</v>
      </c>
      <c r="AC419" s="10" t="s">
        <v>4</v>
      </c>
    </row>
    <row r="420" spans="1:29" s="4" customFormat="1" ht="15.75" x14ac:dyDescent="0.25">
      <c r="A420" s="47" t="s">
        <v>432</v>
      </c>
      <c r="B420" s="48" t="s">
        <v>668</v>
      </c>
      <c r="C420" s="38">
        <v>2005</v>
      </c>
      <c r="D420" s="61">
        <v>80784</v>
      </c>
      <c r="E420" s="61">
        <v>58965</v>
      </c>
      <c r="F420" s="40">
        <f t="shared" si="96"/>
        <v>0.72990938799762328</v>
      </c>
      <c r="G420" s="49" t="s">
        <v>8</v>
      </c>
      <c r="H420" s="50">
        <v>31515</v>
      </c>
      <c r="I420" s="51">
        <f t="shared" si="97"/>
        <v>20909</v>
      </c>
      <c r="J420" s="44" t="s">
        <v>4</v>
      </c>
      <c r="K420" s="64">
        <v>10606</v>
      </c>
      <c r="L420" s="45">
        <f t="shared" si="98"/>
        <v>0.17986941405918766</v>
      </c>
      <c r="M420" s="45">
        <f t="shared" si="99"/>
        <v>0.13128837393543277</v>
      </c>
      <c r="N420" s="44">
        <f t="shared" si="100"/>
        <v>5303</v>
      </c>
      <c r="O420" s="44" t="str">
        <f t="shared" si="101"/>
        <v/>
      </c>
      <c r="P420" s="44">
        <f t="shared" si="102"/>
        <v>4040</v>
      </c>
      <c r="Q420" s="44" t="str">
        <f t="shared" si="103"/>
        <v/>
      </c>
      <c r="R420" s="44">
        <f t="shared" si="104"/>
        <v>808</v>
      </c>
      <c r="S420" s="39" t="str">
        <f t="shared" si="105"/>
        <v/>
      </c>
      <c r="T420" s="45">
        <f t="shared" si="106"/>
        <v>0.13128837393543277</v>
      </c>
      <c r="U420" s="45">
        <f t="shared" si="107"/>
        <v>0.86119776193305608</v>
      </c>
      <c r="W420" s="21" t="str">
        <f t="shared" si="108"/>
        <v>LD</v>
      </c>
      <c r="X420" s="7" t="str">
        <f t="shared" si="109"/>
        <v>LD</v>
      </c>
      <c r="Y420" s="7" t="str">
        <f t="shared" si="110"/>
        <v>LD</v>
      </c>
      <c r="Z420" s="7" t="str">
        <f t="shared" si="111"/>
        <v>LD</v>
      </c>
      <c r="AA420" s="7" t="s">
        <v>8</v>
      </c>
      <c r="AB420" s="6" t="s">
        <v>8</v>
      </c>
      <c r="AC420" s="6" t="s">
        <v>8</v>
      </c>
    </row>
    <row r="421" spans="1:29" s="4" customFormat="1" ht="15.75" x14ac:dyDescent="0.25">
      <c r="A421" s="47" t="s">
        <v>433</v>
      </c>
      <c r="B421" s="48" t="s">
        <v>668</v>
      </c>
      <c r="C421" s="38">
        <v>2005</v>
      </c>
      <c r="D421" s="61">
        <v>80744</v>
      </c>
      <c r="E421" s="61">
        <v>50649</v>
      </c>
      <c r="F421" s="40">
        <f t="shared" si="96"/>
        <v>0.62727880709402561</v>
      </c>
      <c r="G421" s="49" t="s">
        <v>4</v>
      </c>
      <c r="H421" s="50">
        <v>25471</v>
      </c>
      <c r="I421" s="51">
        <f t="shared" si="97"/>
        <v>16291</v>
      </c>
      <c r="J421" s="44" t="s">
        <v>7</v>
      </c>
      <c r="K421" s="64">
        <v>9180</v>
      </c>
      <c r="L421" s="45">
        <f t="shared" si="98"/>
        <v>0.18124740863590594</v>
      </c>
      <c r="M421" s="45">
        <f t="shared" si="99"/>
        <v>0.11369265827801446</v>
      </c>
      <c r="N421" s="44">
        <f t="shared" si="100"/>
        <v>4590</v>
      </c>
      <c r="O421" s="44" t="str">
        <f t="shared" si="101"/>
        <v/>
      </c>
      <c r="P421" s="44">
        <f t="shared" si="102"/>
        <v>4038</v>
      </c>
      <c r="Q421" s="44" t="str">
        <f t="shared" si="103"/>
        <v/>
      </c>
      <c r="R421" s="44">
        <f t="shared" si="104"/>
        <v>808</v>
      </c>
      <c r="S421" s="39" t="str">
        <f t="shared" si="105"/>
        <v/>
      </c>
      <c r="T421" s="45">
        <f t="shared" si="106"/>
        <v>0.11369265827801446</v>
      </c>
      <c r="U421" s="45">
        <f t="shared" si="107"/>
        <v>0.74097146537204006</v>
      </c>
      <c r="W421" s="21" t="str">
        <f t="shared" si="108"/>
        <v>Con</v>
      </c>
      <c r="X421" s="7" t="str">
        <f t="shared" si="109"/>
        <v>Con</v>
      </c>
      <c r="Y421" s="7" t="str">
        <f t="shared" si="110"/>
        <v>Con</v>
      </c>
      <c r="Z421" s="7" t="str">
        <f t="shared" si="111"/>
        <v>Lab</v>
      </c>
      <c r="AA421" s="7" t="s">
        <v>4</v>
      </c>
      <c r="AB421" s="7" t="s">
        <v>4</v>
      </c>
      <c r="AC421" s="7" t="s">
        <v>4</v>
      </c>
    </row>
    <row r="422" spans="1:29" s="4" customFormat="1" ht="15.75" x14ac:dyDescent="0.25">
      <c r="A422" s="47" t="s">
        <v>434</v>
      </c>
      <c r="B422" s="48" t="s">
        <v>668</v>
      </c>
      <c r="C422" s="38">
        <v>2005</v>
      </c>
      <c r="D422" s="61">
        <v>85891</v>
      </c>
      <c r="E422" s="61">
        <v>58974</v>
      </c>
      <c r="F422" s="40">
        <f t="shared" si="96"/>
        <v>0.68661442991698785</v>
      </c>
      <c r="G422" s="49" t="s">
        <v>4</v>
      </c>
      <c r="H422" s="50">
        <v>26399</v>
      </c>
      <c r="I422" s="51">
        <f t="shared" si="97"/>
        <v>17617</v>
      </c>
      <c r="J422" s="44" t="s">
        <v>8</v>
      </c>
      <c r="K422" s="64">
        <v>8782</v>
      </c>
      <c r="L422" s="45">
        <f t="shared" si="98"/>
        <v>0.14891308034048903</v>
      </c>
      <c r="M422" s="45">
        <f t="shared" si="99"/>
        <v>0.10224586976516747</v>
      </c>
      <c r="N422" s="44">
        <f t="shared" si="100"/>
        <v>4391</v>
      </c>
      <c r="O422" s="44" t="str">
        <f t="shared" si="101"/>
        <v/>
      </c>
      <c r="P422" s="44">
        <f t="shared" si="102"/>
        <v>4295</v>
      </c>
      <c r="Q422" s="44" t="str">
        <f t="shared" si="103"/>
        <v/>
      </c>
      <c r="R422" s="44">
        <f t="shared" si="104"/>
        <v>859</v>
      </c>
      <c r="S422" s="39" t="str">
        <f t="shared" si="105"/>
        <v/>
      </c>
      <c r="T422" s="45">
        <f t="shared" si="106"/>
        <v>0.10224586976516747</v>
      </c>
      <c r="U422" s="45">
        <f t="shared" si="107"/>
        <v>0.78886029968215532</v>
      </c>
      <c r="W422" s="21" t="str">
        <f t="shared" si="108"/>
        <v>Con</v>
      </c>
      <c r="X422" s="7" t="str">
        <f t="shared" si="109"/>
        <v>Con</v>
      </c>
      <c r="Y422" s="7" t="str">
        <f t="shared" si="110"/>
        <v>Con</v>
      </c>
      <c r="Z422" s="7" t="str">
        <f t="shared" si="111"/>
        <v>LD</v>
      </c>
      <c r="AA422" s="7" t="s">
        <v>4</v>
      </c>
      <c r="AB422" s="7" t="s">
        <v>4</v>
      </c>
      <c r="AC422" s="10" t="s">
        <v>4</v>
      </c>
    </row>
    <row r="423" spans="1:29" s="4" customFormat="1" ht="15.75" x14ac:dyDescent="0.25">
      <c r="A423" s="47" t="s">
        <v>435</v>
      </c>
      <c r="B423" s="48" t="s">
        <v>668</v>
      </c>
      <c r="C423" s="38">
        <v>2005</v>
      </c>
      <c r="D423" s="61">
        <v>89727</v>
      </c>
      <c r="E423" s="61">
        <v>55127</v>
      </c>
      <c r="F423" s="40">
        <f t="shared" si="96"/>
        <v>0.61438585932885303</v>
      </c>
      <c r="G423" s="49" t="s">
        <v>4</v>
      </c>
      <c r="H423" s="50">
        <v>25881</v>
      </c>
      <c r="I423" s="51">
        <f t="shared" si="97"/>
        <v>15795</v>
      </c>
      <c r="J423" s="44" t="s">
        <v>7</v>
      </c>
      <c r="K423" s="64">
        <v>10086</v>
      </c>
      <c r="L423" s="45">
        <f t="shared" si="98"/>
        <v>0.18295934841366299</v>
      </c>
      <c r="M423" s="45">
        <f t="shared" si="99"/>
        <v>0.11240763649737537</v>
      </c>
      <c r="N423" s="44">
        <f t="shared" si="100"/>
        <v>5043</v>
      </c>
      <c r="O423" s="44" t="str">
        <f t="shared" si="101"/>
        <v/>
      </c>
      <c r="P423" s="44">
        <f t="shared" si="102"/>
        <v>4487</v>
      </c>
      <c r="Q423" s="44" t="str">
        <f t="shared" si="103"/>
        <v/>
      </c>
      <c r="R423" s="44">
        <f t="shared" si="104"/>
        <v>898</v>
      </c>
      <c r="S423" s="39" t="str">
        <f t="shared" si="105"/>
        <v/>
      </c>
      <c r="T423" s="45">
        <f t="shared" si="106"/>
        <v>0.11240763649737537</v>
      </c>
      <c r="U423" s="45">
        <f t="shared" si="107"/>
        <v>0.72679349582622843</v>
      </c>
      <c r="W423" s="21" t="str">
        <f t="shared" si="108"/>
        <v>Con</v>
      </c>
      <c r="X423" s="7" t="str">
        <f t="shared" si="109"/>
        <v>Con</v>
      </c>
      <c r="Y423" s="7" t="str">
        <f t="shared" si="110"/>
        <v>Lab</v>
      </c>
      <c r="Z423" s="7" t="str">
        <f t="shared" si="111"/>
        <v>Lab</v>
      </c>
      <c r="AA423" s="7" t="s">
        <v>4</v>
      </c>
      <c r="AB423" s="7" t="s">
        <v>4</v>
      </c>
      <c r="AC423" s="7" t="s">
        <v>4</v>
      </c>
    </row>
    <row r="424" spans="1:29" s="4" customFormat="1" ht="31.5" x14ac:dyDescent="0.25">
      <c r="A424" s="47" t="s">
        <v>750</v>
      </c>
      <c r="B424" s="48" t="s">
        <v>681</v>
      </c>
      <c r="C424" s="38">
        <v>2005</v>
      </c>
      <c r="D424" s="61">
        <v>65129</v>
      </c>
      <c r="E424" s="61">
        <v>37424</v>
      </c>
      <c r="F424" s="40">
        <f t="shared" si="96"/>
        <v>0.57461345944203046</v>
      </c>
      <c r="G424" s="49" t="s">
        <v>7</v>
      </c>
      <c r="H424" s="50">
        <v>19161</v>
      </c>
      <c r="I424" s="51">
        <f t="shared" si="97"/>
        <v>9159</v>
      </c>
      <c r="J424" s="44" t="s">
        <v>4</v>
      </c>
      <c r="K424" s="64">
        <v>10002</v>
      </c>
      <c r="L424" s="45">
        <f t="shared" si="98"/>
        <v>0.26726165027789656</v>
      </c>
      <c r="M424" s="45">
        <f t="shared" si="99"/>
        <v>0.15357214144236822</v>
      </c>
      <c r="N424" s="44">
        <f t="shared" si="100"/>
        <v>5001</v>
      </c>
      <c r="O424" s="44">
        <f t="shared" si="101"/>
        <v>5001</v>
      </c>
      <c r="P424" s="44">
        <f t="shared" si="102"/>
        <v>3257</v>
      </c>
      <c r="Q424" s="44" t="str">
        <f t="shared" si="103"/>
        <v/>
      </c>
      <c r="R424" s="44">
        <f t="shared" si="104"/>
        <v>652</v>
      </c>
      <c r="S424" s="39" t="str">
        <f t="shared" si="105"/>
        <v/>
      </c>
      <c r="T424" s="45">
        <f t="shared" si="106"/>
        <v>0.15357214144236822</v>
      </c>
      <c r="U424" s="45">
        <f t="shared" si="107"/>
        <v>0.72818560088439865</v>
      </c>
      <c r="W424" s="21" t="str">
        <f t="shared" si="108"/>
        <v>Lab</v>
      </c>
      <c r="X424" s="7" t="str">
        <f t="shared" si="109"/>
        <v>Lab</v>
      </c>
      <c r="Y424" s="7" t="str">
        <f t="shared" si="110"/>
        <v>Con</v>
      </c>
      <c r="Z424" s="7" t="str">
        <f t="shared" si="111"/>
        <v>Con</v>
      </c>
      <c r="AA424" s="7" t="s">
        <v>7</v>
      </c>
      <c r="AB424" s="7" t="s">
        <v>7</v>
      </c>
      <c r="AC424" s="7" t="s">
        <v>7</v>
      </c>
    </row>
    <row r="425" spans="1:29" s="4" customFormat="1" ht="15.75" x14ac:dyDescent="0.25">
      <c r="A425" s="52" t="s">
        <v>437</v>
      </c>
      <c r="B425" s="48" t="s">
        <v>665</v>
      </c>
      <c r="C425" s="38">
        <v>2005</v>
      </c>
      <c r="D425" s="61">
        <v>72660</v>
      </c>
      <c r="E425" s="61">
        <v>42048</v>
      </c>
      <c r="F425" s="40">
        <f t="shared" si="96"/>
        <v>0.57869529314616019</v>
      </c>
      <c r="G425" s="49" t="s">
        <v>7</v>
      </c>
      <c r="H425" s="50">
        <v>16905</v>
      </c>
      <c r="I425" s="51">
        <f t="shared" si="97"/>
        <v>12945</v>
      </c>
      <c r="J425" s="44" t="s">
        <v>4</v>
      </c>
      <c r="K425" s="64">
        <v>3960</v>
      </c>
      <c r="L425" s="45">
        <f t="shared" si="98"/>
        <v>9.4178082191780824E-2</v>
      </c>
      <c r="M425" s="45">
        <f t="shared" si="99"/>
        <v>5.4500412881915775E-2</v>
      </c>
      <c r="N425" s="44">
        <f t="shared" si="100"/>
        <v>1980</v>
      </c>
      <c r="O425" s="44">
        <f t="shared" si="101"/>
        <v>1980</v>
      </c>
      <c r="P425" s="44">
        <f t="shared" si="102"/>
        <v>3633</v>
      </c>
      <c r="Q425" s="44" t="str">
        <f t="shared" si="103"/>
        <v/>
      </c>
      <c r="R425" s="44">
        <f t="shared" si="104"/>
        <v>727</v>
      </c>
      <c r="S425" s="39" t="str">
        <f t="shared" si="105"/>
        <v/>
      </c>
      <c r="T425" s="45">
        <f t="shared" si="106"/>
        <v>5.4500412881915775E-2</v>
      </c>
      <c r="U425" s="45">
        <f t="shared" si="107"/>
        <v>0.63319570602807596</v>
      </c>
      <c r="W425" s="21" t="str">
        <f t="shared" si="108"/>
        <v>Lab</v>
      </c>
      <c r="X425" s="7" t="str">
        <f t="shared" si="109"/>
        <v>Lab</v>
      </c>
      <c r="Y425" s="7" t="str">
        <f t="shared" si="110"/>
        <v>Con</v>
      </c>
      <c r="Z425" s="7" t="str">
        <f t="shared" si="111"/>
        <v>Con</v>
      </c>
      <c r="AA425" s="7" t="s">
        <v>4</v>
      </c>
      <c r="AB425" s="10" t="s">
        <v>4</v>
      </c>
      <c r="AC425" s="10" t="s">
        <v>4</v>
      </c>
    </row>
    <row r="426" spans="1:29" s="4" customFormat="1" ht="15.75" x14ac:dyDescent="0.25">
      <c r="A426" s="52" t="s">
        <v>438</v>
      </c>
      <c r="B426" s="48" t="s">
        <v>665</v>
      </c>
      <c r="C426" s="38">
        <v>2005</v>
      </c>
      <c r="D426" s="61">
        <v>88378</v>
      </c>
      <c r="E426" s="61">
        <v>54481</v>
      </c>
      <c r="F426" s="40">
        <f t="shared" si="96"/>
        <v>0.61645432121116117</v>
      </c>
      <c r="G426" s="49" t="s">
        <v>4</v>
      </c>
      <c r="H426" s="50">
        <v>23818</v>
      </c>
      <c r="I426" s="51">
        <f t="shared" si="97"/>
        <v>19399</v>
      </c>
      <c r="J426" s="44" t="s">
        <v>7</v>
      </c>
      <c r="K426" s="64">
        <v>4419</v>
      </c>
      <c r="L426" s="45">
        <f t="shared" si="98"/>
        <v>8.1110845983003249E-2</v>
      </c>
      <c r="M426" s="45">
        <f t="shared" si="99"/>
        <v>5.0001131503315303E-2</v>
      </c>
      <c r="N426" s="44">
        <f t="shared" si="100"/>
        <v>2209.5</v>
      </c>
      <c r="O426" s="44" t="str">
        <f t="shared" si="101"/>
        <v/>
      </c>
      <c r="P426" s="44">
        <f t="shared" si="102"/>
        <v>4419</v>
      </c>
      <c r="Q426" s="44" t="str">
        <f t="shared" si="103"/>
        <v/>
      </c>
      <c r="R426" s="44">
        <f t="shared" si="104"/>
        <v>884</v>
      </c>
      <c r="S426" s="39" t="str">
        <f t="shared" si="105"/>
        <v/>
      </c>
      <c r="T426" s="45">
        <f t="shared" si="106"/>
        <v>5.0001131503315303E-2</v>
      </c>
      <c r="U426" s="45">
        <f t="shared" si="107"/>
        <v>0.66645545271447648</v>
      </c>
      <c r="W426" s="21" t="str">
        <f t="shared" si="108"/>
        <v>Con</v>
      </c>
      <c r="X426" s="7" t="str">
        <f t="shared" si="109"/>
        <v>Con</v>
      </c>
      <c r="Y426" s="7" t="str">
        <f t="shared" si="110"/>
        <v>Lab</v>
      </c>
      <c r="Z426" s="7" t="str">
        <f t="shared" si="111"/>
        <v>Lab</v>
      </c>
      <c r="AA426" s="7" t="s">
        <v>7</v>
      </c>
      <c r="AB426" s="7" t="s">
        <v>4</v>
      </c>
      <c r="AC426" s="7" t="s">
        <v>4</v>
      </c>
    </row>
    <row r="427" spans="1:29" s="4" customFormat="1" ht="15.75" x14ac:dyDescent="0.25">
      <c r="A427" s="47" t="s">
        <v>698</v>
      </c>
      <c r="B427" s="48" t="s">
        <v>669</v>
      </c>
      <c r="C427" s="38">
        <v>2005</v>
      </c>
      <c r="D427" s="61">
        <v>80467</v>
      </c>
      <c r="E427" s="61">
        <v>59056</v>
      </c>
      <c r="F427" s="40">
        <f t="shared" si="96"/>
        <v>0.73391576671181979</v>
      </c>
      <c r="G427" s="49" t="s">
        <v>8</v>
      </c>
      <c r="H427" s="50">
        <v>30872</v>
      </c>
      <c r="I427" s="51">
        <f t="shared" si="97"/>
        <v>19839</v>
      </c>
      <c r="J427" s="44" t="s">
        <v>4</v>
      </c>
      <c r="K427" s="64">
        <v>11033</v>
      </c>
      <c r="L427" s="45">
        <f t="shared" si="98"/>
        <v>0.18682267678136005</v>
      </c>
      <c r="M427" s="45">
        <f t="shared" si="99"/>
        <v>0.13711210806914637</v>
      </c>
      <c r="N427" s="44">
        <f t="shared" si="100"/>
        <v>5516.5</v>
      </c>
      <c r="O427" s="44" t="str">
        <f t="shared" si="101"/>
        <v/>
      </c>
      <c r="P427" s="44">
        <f t="shared" si="102"/>
        <v>4024</v>
      </c>
      <c r="Q427" s="44" t="str">
        <f t="shared" si="103"/>
        <v/>
      </c>
      <c r="R427" s="44">
        <f t="shared" si="104"/>
        <v>805</v>
      </c>
      <c r="S427" s="39" t="str">
        <f t="shared" si="105"/>
        <v/>
      </c>
      <c r="T427" s="45">
        <f t="shared" si="106"/>
        <v>0.13711210806914637</v>
      </c>
      <c r="U427" s="45">
        <f t="shared" si="107"/>
        <v>0.8710278747809661</v>
      </c>
      <c r="W427" s="21" t="str">
        <f t="shared" si="108"/>
        <v>LD</v>
      </c>
      <c r="X427" s="7" t="str">
        <f t="shared" si="109"/>
        <v>LD</v>
      </c>
      <c r="Y427" s="7" t="str">
        <f t="shared" si="110"/>
        <v>LD</v>
      </c>
      <c r="Z427" s="7" t="str">
        <f t="shared" si="111"/>
        <v>LD</v>
      </c>
      <c r="AA427" s="7" t="s">
        <v>8</v>
      </c>
      <c r="AB427" s="6" t="s">
        <v>8</v>
      </c>
      <c r="AC427" s="6" t="s">
        <v>8</v>
      </c>
    </row>
    <row r="428" spans="1:29" s="4" customFormat="1" ht="15.75" x14ac:dyDescent="0.25">
      <c r="A428" s="47" t="s">
        <v>440</v>
      </c>
      <c r="B428" s="48" t="s">
        <v>668</v>
      </c>
      <c r="C428" s="38">
        <v>2005</v>
      </c>
      <c r="D428" s="61">
        <v>77128</v>
      </c>
      <c r="E428" s="61">
        <v>47033</v>
      </c>
      <c r="F428" s="40">
        <f t="shared" si="96"/>
        <v>0.609804480862981</v>
      </c>
      <c r="G428" s="49" t="s">
        <v>7</v>
      </c>
      <c r="H428" s="50">
        <v>21097</v>
      </c>
      <c r="I428" s="51">
        <f t="shared" si="97"/>
        <v>15638</v>
      </c>
      <c r="J428" s="44" t="s">
        <v>4</v>
      </c>
      <c r="K428" s="64">
        <v>5459</v>
      </c>
      <c r="L428" s="45">
        <f t="shared" si="98"/>
        <v>0.11606744200880233</v>
      </c>
      <c r="M428" s="45">
        <f t="shared" si="99"/>
        <v>7.0778446219271859E-2</v>
      </c>
      <c r="N428" s="44">
        <f t="shared" si="100"/>
        <v>2729.5</v>
      </c>
      <c r="O428" s="44">
        <f t="shared" si="101"/>
        <v>2729.5</v>
      </c>
      <c r="P428" s="44">
        <f t="shared" si="102"/>
        <v>3857</v>
      </c>
      <c r="Q428" s="44" t="str">
        <f t="shared" si="103"/>
        <v/>
      </c>
      <c r="R428" s="44">
        <f t="shared" si="104"/>
        <v>772</v>
      </c>
      <c r="S428" s="39" t="str">
        <f t="shared" si="105"/>
        <v/>
      </c>
      <c r="T428" s="45">
        <f t="shared" si="106"/>
        <v>7.0778446219271859E-2</v>
      </c>
      <c r="U428" s="45">
        <f t="shared" si="107"/>
        <v>0.68058292708225288</v>
      </c>
      <c r="W428" s="21" t="str">
        <f t="shared" si="108"/>
        <v>Lab</v>
      </c>
      <c r="X428" s="7" t="str">
        <f t="shared" si="109"/>
        <v>Lab</v>
      </c>
      <c r="Y428" s="7" t="str">
        <f t="shared" si="110"/>
        <v>Con</v>
      </c>
      <c r="Z428" s="7" t="str">
        <f t="shared" si="111"/>
        <v>Con</v>
      </c>
      <c r="AA428" s="7" t="s">
        <v>7</v>
      </c>
      <c r="AB428" s="10" t="s">
        <v>4</v>
      </c>
      <c r="AC428" s="7" t="s">
        <v>7</v>
      </c>
    </row>
    <row r="429" spans="1:29" s="4" customFormat="1" ht="15.75" x14ac:dyDescent="0.25">
      <c r="A429" s="52" t="s">
        <v>441</v>
      </c>
      <c r="B429" s="48" t="s">
        <v>668</v>
      </c>
      <c r="C429" s="38">
        <v>2005</v>
      </c>
      <c r="D429" s="61">
        <v>70410</v>
      </c>
      <c r="E429" s="61">
        <v>42190</v>
      </c>
      <c r="F429" s="40">
        <f t="shared" si="96"/>
        <v>0.59920465842920034</v>
      </c>
      <c r="G429" s="49" t="s">
        <v>7</v>
      </c>
      <c r="H429" s="50">
        <v>15904</v>
      </c>
      <c r="I429" s="51">
        <f t="shared" si="97"/>
        <v>12251</v>
      </c>
      <c r="J429" s="44" t="s">
        <v>8</v>
      </c>
      <c r="K429" s="64">
        <v>3653</v>
      </c>
      <c r="L429" s="45">
        <f t="shared" si="98"/>
        <v>8.6584498696373552E-2</v>
      </c>
      <c r="M429" s="45">
        <f t="shared" si="99"/>
        <v>5.188183496662406E-2</v>
      </c>
      <c r="N429" s="44">
        <f t="shared" si="100"/>
        <v>1826.5</v>
      </c>
      <c r="O429" s="44">
        <f t="shared" si="101"/>
        <v>1826.5</v>
      </c>
      <c r="P429" s="44">
        <f t="shared" si="102"/>
        <v>3521</v>
      </c>
      <c r="Q429" s="44" t="str">
        <f t="shared" si="103"/>
        <v/>
      </c>
      <c r="R429" s="44">
        <f t="shared" si="104"/>
        <v>705</v>
      </c>
      <c r="S429" s="39" t="str">
        <f t="shared" si="105"/>
        <v/>
      </c>
      <c r="T429" s="45">
        <f t="shared" si="106"/>
        <v>5.188183496662406E-2</v>
      </c>
      <c r="U429" s="45">
        <f t="shared" si="107"/>
        <v>0.65108649339582436</v>
      </c>
      <c r="W429" s="21" t="str">
        <f t="shared" si="108"/>
        <v>Lab</v>
      </c>
      <c r="X429" s="7" t="str">
        <f t="shared" si="109"/>
        <v>Lab</v>
      </c>
      <c r="Y429" s="7" t="str">
        <f t="shared" si="110"/>
        <v>LD</v>
      </c>
      <c r="Z429" s="7" t="str">
        <f t="shared" si="111"/>
        <v>LD</v>
      </c>
      <c r="AA429" s="7" t="s">
        <v>8</v>
      </c>
      <c r="AB429" s="10" t="s">
        <v>8</v>
      </c>
      <c r="AC429" s="10" t="s">
        <v>8</v>
      </c>
    </row>
    <row r="430" spans="1:29" s="4" customFormat="1" ht="15.75" x14ac:dyDescent="0.25">
      <c r="A430" s="47" t="s">
        <v>442</v>
      </c>
      <c r="B430" s="48" t="s">
        <v>665</v>
      </c>
      <c r="C430" s="38">
        <v>2005</v>
      </c>
      <c r="D430" s="61">
        <v>60634</v>
      </c>
      <c r="E430" s="61">
        <v>30091</v>
      </c>
      <c r="F430" s="40">
        <f t="shared" si="96"/>
        <v>0.49627271827687436</v>
      </c>
      <c r="G430" s="49" t="s">
        <v>7</v>
      </c>
      <c r="H430" s="50">
        <v>13787</v>
      </c>
      <c r="I430" s="51">
        <f t="shared" si="97"/>
        <v>6848</v>
      </c>
      <c r="J430" s="44" t="s">
        <v>8</v>
      </c>
      <c r="K430" s="64">
        <v>6939</v>
      </c>
      <c r="L430" s="45">
        <f t="shared" si="98"/>
        <v>0.23060051178093119</v>
      </c>
      <c r="M430" s="45">
        <f t="shared" si="99"/>
        <v>0.1144407428175611</v>
      </c>
      <c r="N430" s="44">
        <f t="shared" si="100"/>
        <v>3469.5</v>
      </c>
      <c r="O430" s="44">
        <f t="shared" si="101"/>
        <v>3469.5</v>
      </c>
      <c r="P430" s="44">
        <f t="shared" si="102"/>
        <v>3032</v>
      </c>
      <c r="Q430" s="44" t="str">
        <f t="shared" si="103"/>
        <v/>
      </c>
      <c r="R430" s="44">
        <f t="shared" si="104"/>
        <v>607</v>
      </c>
      <c r="S430" s="39" t="str">
        <f t="shared" si="105"/>
        <v/>
      </c>
      <c r="T430" s="45">
        <f t="shared" si="106"/>
        <v>0.1144407428175611</v>
      </c>
      <c r="U430" s="45">
        <f t="shared" si="107"/>
        <v>0.61071346109443547</v>
      </c>
      <c r="W430" s="21" t="str">
        <f t="shared" si="108"/>
        <v>Lab</v>
      </c>
      <c r="X430" s="7" t="str">
        <f t="shared" si="109"/>
        <v>Lab</v>
      </c>
      <c r="Y430" s="7" t="str">
        <f t="shared" si="110"/>
        <v>LD</v>
      </c>
      <c r="Z430" s="7" t="str">
        <f t="shared" si="111"/>
        <v>LD</v>
      </c>
      <c r="AA430" s="7" t="s">
        <v>7</v>
      </c>
      <c r="AB430" s="7" t="s">
        <v>7</v>
      </c>
      <c r="AC430" s="7" t="s">
        <v>7</v>
      </c>
    </row>
    <row r="431" spans="1:29" s="4" customFormat="1" ht="15.75" x14ac:dyDescent="0.25">
      <c r="A431" s="47" t="s">
        <v>443</v>
      </c>
      <c r="B431" s="48" t="s">
        <v>665</v>
      </c>
      <c r="C431" s="38">
        <v>2005</v>
      </c>
      <c r="D431" s="61">
        <v>61894</v>
      </c>
      <c r="E431" s="61">
        <v>30383</v>
      </c>
      <c r="F431" s="40">
        <f t="shared" si="96"/>
        <v>0.49088764662164347</v>
      </c>
      <c r="G431" s="49" t="s">
        <v>7</v>
      </c>
      <c r="H431" s="50">
        <v>17842</v>
      </c>
      <c r="I431" s="51">
        <f t="shared" si="97"/>
        <v>5671</v>
      </c>
      <c r="J431" s="44" t="s">
        <v>4</v>
      </c>
      <c r="K431" s="64">
        <v>12171</v>
      </c>
      <c r="L431" s="45">
        <f t="shared" si="98"/>
        <v>0.40058585393147483</v>
      </c>
      <c r="M431" s="45">
        <f t="shared" si="99"/>
        <v>0.1966426471063431</v>
      </c>
      <c r="N431" s="44">
        <f t="shared" si="100"/>
        <v>6085.5</v>
      </c>
      <c r="O431" s="44">
        <f t="shared" si="101"/>
        <v>6085.5</v>
      </c>
      <c r="P431" s="44">
        <f t="shared" si="102"/>
        <v>3095</v>
      </c>
      <c r="Q431" s="44" t="str">
        <f t="shared" si="103"/>
        <v/>
      </c>
      <c r="R431" s="44">
        <f t="shared" si="104"/>
        <v>619</v>
      </c>
      <c r="S431" s="39" t="str">
        <f t="shared" si="105"/>
        <v/>
      </c>
      <c r="T431" s="45">
        <f t="shared" si="106"/>
        <v>0.1966426471063431</v>
      </c>
      <c r="U431" s="45">
        <f t="shared" si="107"/>
        <v>0.68753029372798657</v>
      </c>
      <c r="W431" s="21" t="str">
        <f t="shared" si="108"/>
        <v>Lab</v>
      </c>
      <c r="X431" s="7" t="str">
        <f t="shared" si="109"/>
        <v>Lab</v>
      </c>
      <c r="Y431" s="7" t="str">
        <f t="shared" si="110"/>
        <v>Con</v>
      </c>
      <c r="Z431" s="7" t="str">
        <f t="shared" si="111"/>
        <v>Con</v>
      </c>
      <c r="AA431" s="7" t="s">
        <v>7</v>
      </c>
      <c r="AB431" s="7" t="s">
        <v>7</v>
      </c>
      <c r="AC431" s="7" t="s">
        <v>7</v>
      </c>
    </row>
    <row r="432" spans="1:29" s="4" customFormat="1" ht="15.75" x14ac:dyDescent="0.25">
      <c r="A432" s="47" t="s">
        <v>444</v>
      </c>
      <c r="B432" s="48" t="s">
        <v>665</v>
      </c>
      <c r="C432" s="38">
        <v>2005</v>
      </c>
      <c r="D432" s="61">
        <v>68921</v>
      </c>
      <c r="E432" s="61">
        <v>34840</v>
      </c>
      <c r="F432" s="40">
        <f t="shared" si="96"/>
        <v>0.50550630431943822</v>
      </c>
      <c r="G432" s="49" t="s">
        <v>7</v>
      </c>
      <c r="H432" s="50">
        <v>16506</v>
      </c>
      <c r="I432" s="51">
        <f t="shared" si="97"/>
        <v>9020</v>
      </c>
      <c r="J432" s="44" t="s">
        <v>4</v>
      </c>
      <c r="K432" s="64">
        <v>7486</v>
      </c>
      <c r="L432" s="45">
        <f t="shared" si="98"/>
        <v>0.21486796785304249</v>
      </c>
      <c r="M432" s="45">
        <f t="shared" si="99"/>
        <v>0.10861711234601935</v>
      </c>
      <c r="N432" s="44">
        <f t="shared" si="100"/>
        <v>3743</v>
      </c>
      <c r="O432" s="44">
        <f t="shared" si="101"/>
        <v>3743</v>
      </c>
      <c r="P432" s="44">
        <f t="shared" si="102"/>
        <v>3447</v>
      </c>
      <c r="Q432" s="44" t="str">
        <f t="shared" si="103"/>
        <v/>
      </c>
      <c r="R432" s="44">
        <f t="shared" si="104"/>
        <v>690</v>
      </c>
      <c r="S432" s="39" t="str">
        <f t="shared" si="105"/>
        <v/>
      </c>
      <c r="T432" s="45">
        <f t="shared" si="106"/>
        <v>0.10861711234601935</v>
      </c>
      <c r="U432" s="45">
        <f t="shared" si="107"/>
        <v>0.61412341666545756</v>
      </c>
      <c r="W432" s="21" t="str">
        <f t="shared" si="108"/>
        <v>Lab</v>
      </c>
      <c r="X432" s="7" t="str">
        <f t="shared" si="109"/>
        <v>Lab</v>
      </c>
      <c r="Y432" s="7" t="str">
        <f t="shared" si="110"/>
        <v>Con</v>
      </c>
      <c r="Z432" s="7" t="str">
        <f t="shared" si="111"/>
        <v>Con</v>
      </c>
      <c r="AA432" s="7" t="s">
        <v>7</v>
      </c>
      <c r="AB432" s="7" t="s">
        <v>7</v>
      </c>
      <c r="AC432" s="7" t="s">
        <v>7</v>
      </c>
    </row>
    <row r="433" spans="1:29" s="4" customFormat="1" ht="15.75" x14ac:dyDescent="0.25">
      <c r="A433" s="47" t="s">
        <v>445</v>
      </c>
      <c r="B433" s="48" t="s">
        <v>663</v>
      </c>
      <c r="C433" s="38">
        <v>2005</v>
      </c>
      <c r="D433" s="61">
        <v>73446</v>
      </c>
      <c r="E433" s="61">
        <v>45279</v>
      </c>
      <c r="F433" s="40">
        <f t="shared" si="96"/>
        <v>0.6164937505105792</v>
      </c>
      <c r="G433" s="49" t="s">
        <v>7</v>
      </c>
      <c r="H433" s="50">
        <v>19945</v>
      </c>
      <c r="I433" s="51">
        <f t="shared" si="97"/>
        <v>17664</v>
      </c>
      <c r="J433" s="44" t="s">
        <v>4</v>
      </c>
      <c r="K433" s="64">
        <v>2281</v>
      </c>
      <c r="L433" s="45">
        <f t="shared" si="98"/>
        <v>5.0376554252523242E-2</v>
      </c>
      <c r="M433" s="45">
        <f t="shared" si="99"/>
        <v>3.1056830868937724E-2</v>
      </c>
      <c r="N433" s="44">
        <f t="shared" si="100"/>
        <v>1140.5</v>
      </c>
      <c r="O433" s="44">
        <f t="shared" si="101"/>
        <v>1140.5</v>
      </c>
      <c r="P433" s="44">
        <f t="shared" si="102"/>
        <v>3673</v>
      </c>
      <c r="Q433" s="44" t="str">
        <f t="shared" si="103"/>
        <v>YES</v>
      </c>
      <c r="R433" s="44">
        <f t="shared" si="104"/>
        <v>735</v>
      </c>
      <c r="S433" s="39" t="str">
        <f t="shared" si="105"/>
        <v/>
      </c>
      <c r="T433" s="45">
        <f t="shared" si="106"/>
        <v>3.1056830868937724E-2</v>
      </c>
      <c r="U433" s="45">
        <f t="shared" si="107"/>
        <v>0.64755058137951693</v>
      </c>
      <c r="W433" s="21" t="str">
        <f t="shared" si="108"/>
        <v>Con</v>
      </c>
      <c r="X433" s="7" t="str">
        <f t="shared" si="109"/>
        <v>Lab</v>
      </c>
      <c r="Y433" s="7" t="str">
        <f t="shared" si="110"/>
        <v>Con</v>
      </c>
      <c r="Z433" s="7" t="str">
        <f t="shared" si="111"/>
        <v>Con</v>
      </c>
      <c r="AA433" s="7" t="s">
        <v>4</v>
      </c>
      <c r="AB433" s="10" t="s">
        <v>4</v>
      </c>
      <c r="AC433" s="10" t="s">
        <v>4</v>
      </c>
    </row>
    <row r="434" spans="1:29" s="4" customFormat="1" ht="15.75" x14ac:dyDescent="0.25">
      <c r="A434" s="47" t="s">
        <v>446</v>
      </c>
      <c r="B434" s="48" t="s">
        <v>661</v>
      </c>
      <c r="C434" s="38">
        <v>2005</v>
      </c>
      <c r="D434" s="61">
        <v>70731</v>
      </c>
      <c r="E434" s="61">
        <v>46697</v>
      </c>
      <c r="F434" s="40">
        <f t="shared" si="96"/>
        <v>0.66020556757291715</v>
      </c>
      <c r="G434" s="49" t="s">
        <v>7</v>
      </c>
      <c r="H434" s="50">
        <v>14645</v>
      </c>
      <c r="I434" s="51">
        <f t="shared" si="97"/>
        <v>13957</v>
      </c>
      <c r="J434" s="44" t="s">
        <v>12</v>
      </c>
      <c r="K434" s="64">
        <v>688</v>
      </c>
      <c r="L434" s="45">
        <f t="shared" si="98"/>
        <v>1.4733280510525302E-2</v>
      </c>
      <c r="M434" s="45">
        <f t="shared" si="99"/>
        <v>9.7269938216623542E-3</v>
      </c>
      <c r="N434" s="44">
        <f t="shared" si="100"/>
        <v>344</v>
      </c>
      <c r="O434" s="44">
        <f t="shared" si="101"/>
        <v>344</v>
      </c>
      <c r="P434" s="44">
        <f t="shared" si="102"/>
        <v>3537</v>
      </c>
      <c r="Q434" s="44" t="str">
        <f t="shared" si="103"/>
        <v>YES</v>
      </c>
      <c r="R434" s="44">
        <f t="shared" si="104"/>
        <v>708</v>
      </c>
      <c r="S434" s="39" t="str">
        <f t="shared" si="105"/>
        <v>YES</v>
      </c>
      <c r="T434" s="45">
        <f t="shared" si="106"/>
        <v>9.7269938216623542E-3</v>
      </c>
      <c r="U434" s="45">
        <f t="shared" si="107"/>
        <v>0.66993256139457946</v>
      </c>
      <c r="W434" s="21" t="str">
        <f t="shared" si="108"/>
        <v>SNP</v>
      </c>
      <c r="X434" s="7" t="str">
        <f t="shared" si="109"/>
        <v>SNP</v>
      </c>
      <c r="Y434" s="7" t="str">
        <f t="shared" si="110"/>
        <v>SNP</v>
      </c>
      <c r="Z434" s="7" t="str">
        <f t="shared" si="111"/>
        <v>SNP</v>
      </c>
      <c r="AA434" s="7" t="s">
        <v>12</v>
      </c>
      <c r="AB434" s="10" t="s">
        <v>12</v>
      </c>
      <c r="AC434" s="10" t="s">
        <v>12</v>
      </c>
    </row>
    <row r="435" spans="1:29" s="4" customFormat="1" ht="15.75" x14ac:dyDescent="0.25">
      <c r="A435" s="47" t="s">
        <v>447</v>
      </c>
      <c r="B435" s="48" t="s">
        <v>672</v>
      </c>
      <c r="C435" s="38">
        <v>2005</v>
      </c>
      <c r="D435" s="61">
        <v>52349</v>
      </c>
      <c r="E435" s="61">
        <v>30278</v>
      </c>
      <c r="F435" s="40">
        <f t="shared" si="96"/>
        <v>0.57838736174520999</v>
      </c>
      <c r="G435" s="49" t="s">
        <v>7</v>
      </c>
      <c r="H435" s="50">
        <v>18295</v>
      </c>
      <c r="I435" s="51">
        <f t="shared" si="97"/>
        <v>4592</v>
      </c>
      <c r="J435" s="44" t="s">
        <v>8</v>
      </c>
      <c r="K435" s="64">
        <v>13703</v>
      </c>
      <c r="L435" s="45">
        <f t="shared" si="98"/>
        <v>0.45257282515357683</v>
      </c>
      <c r="M435" s="45">
        <f t="shared" si="99"/>
        <v>0.26176240233815357</v>
      </c>
      <c r="N435" s="44">
        <f t="shared" si="100"/>
        <v>6851.5</v>
      </c>
      <c r="O435" s="44">
        <f t="shared" si="101"/>
        <v>6851.5</v>
      </c>
      <c r="P435" s="44">
        <f t="shared" si="102"/>
        <v>2618</v>
      </c>
      <c r="Q435" s="44" t="str">
        <f t="shared" si="103"/>
        <v/>
      </c>
      <c r="R435" s="44">
        <f t="shared" si="104"/>
        <v>524</v>
      </c>
      <c r="S435" s="39" t="str">
        <f t="shared" si="105"/>
        <v/>
      </c>
      <c r="T435" s="45">
        <f t="shared" si="106"/>
        <v>0.26176240233815357</v>
      </c>
      <c r="U435" s="45">
        <f t="shared" si="107"/>
        <v>0.8401497640833635</v>
      </c>
      <c r="W435" s="21" t="str">
        <f t="shared" si="108"/>
        <v>Lab</v>
      </c>
      <c r="X435" s="7" t="str">
        <f t="shared" si="109"/>
        <v>Lab</v>
      </c>
      <c r="Y435" s="7" t="str">
        <f t="shared" si="110"/>
        <v>Lab</v>
      </c>
      <c r="Z435" s="7" t="str">
        <f t="shared" si="111"/>
        <v>LD</v>
      </c>
      <c r="AA435" s="7" t="s">
        <v>7</v>
      </c>
      <c r="AB435" s="7" t="s">
        <v>7</v>
      </c>
      <c r="AC435" s="7" t="s">
        <v>7</v>
      </c>
    </row>
    <row r="436" spans="1:29" s="4" customFormat="1" ht="15.75" x14ac:dyDescent="0.25">
      <c r="A436" s="47" t="s">
        <v>448</v>
      </c>
      <c r="B436" s="48" t="s">
        <v>666</v>
      </c>
      <c r="C436" s="38">
        <v>2005</v>
      </c>
      <c r="D436" s="61">
        <v>68226</v>
      </c>
      <c r="E436" s="61">
        <v>44572</v>
      </c>
      <c r="F436" s="40">
        <f t="shared" si="96"/>
        <v>0.65329932870166796</v>
      </c>
      <c r="G436" s="49" t="s">
        <v>4</v>
      </c>
      <c r="H436" s="50">
        <v>22191</v>
      </c>
      <c r="I436" s="51">
        <f t="shared" si="97"/>
        <v>12271</v>
      </c>
      <c r="J436" s="44" t="s">
        <v>7</v>
      </c>
      <c r="K436" s="64">
        <v>9920</v>
      </c>
      <c r="L436" s="45">
        <f t="shared" si="98"/>
        <v>0.22256124921475365</v>
      </c>
      <c r="M436" s="45">
        <f t="shared" si="99"/>
        <v>0.1453991147070032</v>
      </c>
      <c r="N436" s="44">
        <f t="shared" si="100"/>
        <v>4960</v>
      </c>
      <c r="O436" s="44" t="str">
        <f t="shared" si="101"/>
        <v/>
      </c>
      <c r="P436" s="44">
        <f t="shared" si="102"/>
        <v>3412</v>
      </c>
      <c r="Q436" s="44" t="str">
        <f t="shared" si="103"/>
        <v/>
      </c>
      <c r="R436" s="44">
        <f t="shared" si="104"/>
        <v>683</v>
      </c>
      <c r="S436" s="39" t="str">
        <f t="shared" si="105"/>
        <v/>
      </c>
      <c r="T436" s="45">
        <f t="shared" si="106"/>
        <v>0.1453991147070032</v>
      </c>
      <c r="U436" s="45">
        <f t="shared" si="107"/>
        <v>0.79869844340867113</v>
      </c>
      <c r="W436" s="21" t="str">
        <f t="shared" si="108"/>
        <v>Con</v>
      </c>
      <c r="X436" s="7" t="str">
        <f t="shared" si="109"/>
        <v>Con</v>
      </c>
      <c r="Y436" s="7" t="str">
        <f t="shared" si="110"/>
        <v>Con</v>
      </c>
      <c r="Z436" s="7" t="str">
        <f t="shared" si="111"/>
        <v>Lab</v>
      </c>
      <c r="AA436" s="7" t="s">
        <v>4</v>
      </c>
      <c r="AB436" s="7" t="s">
        <v>4</v>
      </c>
      <c r="AC436" s="7" t="s">
        <v>4</v>
      </c>
    </row>
    <row r="437" spans="1:29" s="4" customFormat="1" ht="15.75" x14ac:dyDescent="0.25">
      <c r="A437" s="47" t="s">
        <v>449</v>
      </c>
      <c r="B437" s="48" t="s">
        <v>664</v>
      </c>
      <c r="C437" s="38">
        <v>2005</v>
      </c>
      <c r="D437" s="61">
        <v>75540</v>
      </c>
      <c r="E437" s="61">
        <v>43367</v>
      </c>
      <c r="F437" s="40">
        <f t="shared" si="96"/>
        <v>0.5740931956579296</v>
      </c>
      <c r="G437" s="49" t="s">
        <v>7</v>
      </c>
      <c r="H437" s="50">
        <v>17968</v>
      </c>
      <c r="I437" s="51">
        <f t="shared" si="97"/>
        <v>14378</v>
      </c>
      <c r="J437" s="44" t="s">
        <v>8</v>
      </c>
      <c r="K437" s="64">
        <v>3590</v>
      </c>
      <c r="L437" s="45">
        <f t="shared" si="98"/>
        <v>8.278183872529804E-2</v>
      </c>
      <c r="M437" s="45">
        <f t="shared" si="99"/>
        <v>4.7524490336245701E-2</v>
      </c>
      <c r="N437" s="44">
        <f t="shared" si="100"/>
        <v>1795</v>
      </c>
      <c r="O437" s="44">
        <f t="shared" si="101"/>
        <v>1795</v>
      </c>
      <c r="P437" s="44">
        <f t="shared" si="102"/>
        <v>3777</v>
      </c>
      <c r="Q437" s="44" t="str">
        <f t="shared" si="103"/>
        <v>YES</v>
      </c>
      <c r="R437" s="44">
        <f t="shared" si="104"/>
        <v>756</v>
      </c>
      <c r="S437" s="39" t="str">
        <f t="shared" si="105"/>
        <v/>
      </c>
      <c r="T437" s="45">
        <f t="shared" si="106"/>
        <v>4.7524490336245701E-2</v>
      </c>
      <c r="U437" s="45">
        <f t="shared" si="107"/>
        <v>0.62161768599417533</v>
      </c>
      <c r="W437" s="21" t="str">
        <f t="shared" si="108"/>
        <v>LD</v>
      </c>
      <c r="X437" s="7" t="str">
        <f t="shared" si="109"/>
        <v>Lab</v>
      </c>
      <c r="Y437" s="7" t="str">
        <f t="shared" si="110"/>
        <v>LD</v>
      </c>
      <c r="Z437" s="7" t="str">
        <f t="shared" si="111"/>
        <v>LD</v>
      </c>
      <c r="AA437" s="7" t="s">
        <v>8</v>
      </c>
      <c r="AB437" s="10" t="s">
        <v>8</v>
      </c>
      <c r="AC437" s="10" t="s">
        <v>8</v>
      </c>
    </row>
    <row r="438" spans="1:29" s="4" customFormat="1" ht="15.75" x14ac:dyDescent="0.25">
      <c r="A438" s="47" t="s">
        <v>450</v>
      </c>
      <c r="B438" s="48" t="s">
        <v>664</v>
      </c>
      <c r="C438" s="38">
        <v>2005</v>
      </c>
      <c r="D438" s="61">
        <v>70446</v>
      </c>
      <c r="E438" s="61">
        <v>37562</v>
      </c>
      <c r="F438" s="40">
        <f t="shared" si="96"/>
        <v>0.53320273684808217</v>
      </c>
      <c r="G438" s="49" t="s">
        <v>7</v>
      </c>
      <c r="H438" s="50">
        <v>18452</v>
      </c>
      <c r="I438" s="51">
        <f t="shared" si="97"/>
        <v>7998</v>
      </c>
      <c r="J438" s="44" t="s">
        <v>4</v>
      </c>
      <c r="K438" s="64">
        <v>10454</v>
      </c>
      <c r="L438" s="45">
        <f t="shared" si="98"/>
        <v>0.27831318886108303</v>
      </c>
      <c r="M438" s="45">
        <f t="shared" si="99"/>
        <v>0.14839735400164666</v>
      </c>
      <c r="N438" s="44">
        <f t="shared" si="100"/>
        <v>5227</v>
      </c>
      <c r="O438" s="44">
        <f t="shared" si="101"/>
        <v>5227</v>
      </c>
      <c r="P438" s="44">
        <f t="shared" si="102"/>
        <v>3523</v>
      </c>
      <c r="Q438" s="44" t="str">
        <f t="shared" si="103"/>
        <v/>
      </c>
      <c r="R438" s="44">
        <f t="shared" si="104"/>
        <v>705</v>
      </c>
      <c r="S438" s="39" t="str">
        <f t="shared" si="105"/>
        <v/>
      </c>
      <c r="T438" s="45">
        <f t="shared" si="106"/>
        <v>0.14839735400164666</v>
      </c>
      <c r="U438" s="45">
        <f t="shared" si="107"/>
        <v>0.68160009084972883</v>
      </c>
      <c r="W438" s="21" t="str">
        <f t="shared" si="108"/>
        <v>Lab</v>
      </c>
      <c r="X438" s="7" t="str">
        <f t="shared" si="109"/>
        <v>Lab</v>
      </c>
      <c r="Y438" s="7" t="str">
        <f t="shared" si="110"/>
        <v>Con</v>
      </c>
      <c r="Z438" s="7" t="str">
        <f t="shared" si="111"/>
        <v>Con</v>
      </c>
      <c r="AA438" s="7" t="s">
        <v>7</v>
      </c>
      <c r="AB438" s="7" t="s">
        <v>7</v>
      </c>
      <c r="AC438" s="7" t="s">
        <v>7</v>
      </c>
    </row>
    <row r="439" spans="1:29" s="4" customFormat="1" ht="15.75" x14ac:dyDescent="0.25">
      <c r="A439" s="47" t="s">
        <v>451</v>
      </c>
      <c r="B439" s="48" t="s">
        <v>661</v>
      </c>
      <c r="C439" s="38">
        <v>2005</v>
      </c>
      <c r="D439" s="61">
        <v>32639</v>
      </c>
      <c r="E439" s="61">
        <v>17742</v>
      </c>
      <c r="F439" s="40">
        <f t="shared" si="96"/>
        <v>0.54358283035632216</v>
      </c>
      <c r="G439" s="49" t="s">
        <v>8</v>
      </c>
      <c r="H439" s="50">
        <v>9138</v>
      </c>
      <c r="I439" s="51">
        <f t="shared" si="97"/>
        <v>2511</v>
      </c>
      <c r="J439" s="44" t="s">
        <v>7</v>
      </c>
      <c r="K439" s="64">
        <v>6627</v>
      </c>
      <c r="L439" s="45">
        <f t="shared" si="98"/>
        <v>0.37352045992560029</v>
      </c>
      <c r="M439" s="45">
        <f t="shared" si="99"/>
        <v>0.20303930880235302</v>
      </c>
      <c r="N439" s="44">
        <f t="shared" si="100"/>
        <v>3313.5</v>
      </c>
      <c r="O439" s="44" t="str">
        <f t="shared" si="101"/>
        <v/>
      </c>
      <c r="P439" s="44">
        <f t="shared" si="102"/>
        <v>1632</v>
      </c>
      <c r="Q439" s="44" t="str">
        <f t="shared" si="103"/>
        <v/>
      </c>
      <c r="R439" s="44">
        <f t="shared" si="104"/>
        <v>327</v>
      </c>
      <c r="S439" s="39" t="str">
        <f t="shared" si="105"/>
        <v/>
      </c>
      <c r="T439" s="45">
        <f t="shared" si="106"/>
        <v>0.20303930880235302</v>
      </c>
      <c r="U439" s="45">
        <f t="shared" si="107"/>
        <v>0.74662213915867515</v>
      </c>
      <c r="W439" s="21" t="str">
        <f t="shared" si="108"/>
        <v>LD</v>
      </c>
      <c r="X439" s="7" t="str">
        <f t="shared" si="109"/>
        <v>LD</v>
      </c>
      <c r="Y439" s="7" t="str">
        <f t="shared" si="110"/>
        <v>LD</v>
      </c>
      <c r="Z439" s="7" t="str">
        <f t="shared" si="111"/>
        <v>Lab</v>
      </c>
      <c r="AA439" s="7" t="s">
        <v>8</v>
      </c>
      <c r="AB439" s="6" t="s">
        <v>8</v>
      </c>
      <c r="AC439" s="6" t="s">
        <v>8</v>
      </c>
    </row>
    <row r="440" spans="1:29" s="4" customFormat="1" ht="15.75" x14ac:dyDescent="0.25">
      <c r="A440" s="47" t="s">
        <v>452</v>
      </c>
      <c r="B440" s="48" t="s">
        <v>666</v>
      </c>
      <c r="C440" s="38">
        <v>2005</v>
      </c>
      <c r="D440" s="61">
        <v>78240</v>
      </c>
      <c r="E440" s="61">
        <v>54734</v>
      </c>
      <c r="F440" s="40">
        <f t="shared" si="96"/>
        <v>0.6995654396728016</v>
      </c>
      <c r="G440" s="49" t="s">
        <v>4</v>
      </c>
      <c r="H440" s="50">
        <v>26718</v>
      </c>
      <c r="I440" s="51">
        <f t="shared" si="97"/>
        <v>21771</v>
      </c>
      <c r="J440" s="44" t="s">
        <v>8</v>
      </c>
      <c r="K440" s="64">
        <v>4947</v>
      </c>
      <c r="L440" s="45">
        <f t="shared" si="98"/>
        <v>9.0382577556911606E-2</v>
      </c>
      <c r="M440" s="45">
        <f t="shared" si="99"/>
        <v>6.3228527607361959E-2</v>
      </c>
      <c r="N440" s="44">
        <f t="shared" si="100"/>
        <v>2473.5</v>
      </c>
      <c r="O440" s="44" t="str">
        <f t="shared" si="101"/>
        <v/>
      </c>
      <c r="P440" s="44">
        <f t="shared" si="102"/>
        <v>3912</v>
      </c>
      <c r="Q440" s="44" t="str">
        <f t="shared" si="103"/>
        <v/>
      </c>
      <c r="R440" s="44">
        <f t="shared" si="104"/>
        <v>783</v>
      </c>
      <c r="S440" s="39" t="str">
        <f t="shared" si="105"/>
        <v/>
      </c>
      <c r="T440" s="45">
        <f t="shared" si="106"/>
        <v>6.3228527607361959E-2</v>
      </c>
      <c r="U440" s="45">
        <f t="shared" si="107"/>
        <v>0.76279396728016358</v>
      </c>
      <c r="W440" s="21" t="str">
        <f t="shared" si="108"/>
        <v>Con</v>
      </c>
      <c r="X440" s="7" t="str">
        <f t="shared" si="109"/>
        <v>Con</v>
      </c>
      <c r="Y440" s="7" t="str">
        <f t="shared" si="110"/>
        <v>Con</v>
      </c>
      <c r="Z440" s="7" t="str">
        <f t="shared" si="111"/>
        <v>LD</v>
      </c>
      <c r="AA440" s="7" t="s">
        <v>4</v>
      </c>
      <c r="AB440" s="7" t="s">
        <v>4</v>
      </c>
      <c r="AC440" s="7" t="s">
        <v>4</v>
      </c>
    </row>
    <row r="441" spans="1:29" s="4" customFormat="1" ht="15.75" x14ac:dyDescent="0.25">
      <c r="A441" s="52" t="s">
        <v>453</v>
      </c>
      <c r="B441" s="48" t="s">
        <v>662</v>
      </c>
      <c r="C441" s="38">
        <v>2005</v>
      </c>
      <c r="D441" s="61">
        <v>71934</v>
      </c>
      <c r="E441" s="61">
        <v>41790</v>
      </c>
      <c r="F441" s="40">
        <f t="shared" si="96"/>
        <v>0.58094920343648349</v>
      </c>
      <c r="G441" s="49" t="s">
        <v>7</v>
      </c>
      <c r="H441" s="50">
        <v>15405</v>
      </c>
      <c r="I441" s="51">
        <f t="shared" si="97"/>
        <v>14442</v>
      </c>
      <c r="J441" s="44" t="s">
        <v>8</v>
      </c>
      <c r="K441" s="64">
        <v>963</v>
      </c>
      <c r="L441" s="45">
        <f t="shared" si="98"/>
        <v>2.3043790380473796E-2</v>
      </c>
      <c r="M441" s="45">
        <f t="shared" si="99"/>
        <v>1.3387271665693552E-2</v>
      </c>
      <c r="N441" s="44">
        <f t="shared" si="100"/>
        <v>481.5</v>
      </c>
      <c r="O441" s="44">
        <f t="shared" si="101"/>
        <v>481.5</v>
      </c>
      <c r="P441" s="44">
        <f t="shared" si="102"/>
        <v>3597</v>
      </c>
      <c r="Q441" s="44" t="str">
        <f t="shared" si="103"/>
        <v>YES</v>
      </c>
      <c r="R441" s="44">
        <f t="shared" si="104"/>
        <v>720</v>
      </c>
      <c r="S441" s="39" t="str">
        <f t="shared" si="105"/>
        <v/>
      </c>
      <c r="T441" s="45">
        <f t="shared" si="106"/>
        <v>1.3387271665693552E-2</v>
      </c>
      <c r="U441" s="45">
        <f t="shared" si="107"/>
        <v>0.59433647510217702</v>
      </c>
      <c r="W441" s="21" t="str">
        <f t="shared" si="108"/>
        <v>LD</v>
      </c>
      <c r="X441" s="7" t="str">
        <f t="shared" si="109"/>
        <v>Lab</v>
      </c>
      <c r="Y441" s="7" t="str">
        <f t="shared" si="110"/>
        <v>LD</v>
      </c>
      <c r="Z441" s="7" t="str">
        <f t="shared" si="111"/>
        <v>LD</v>
      </c>
      <c r="AA441" s="7" t="s">
        <v>8</v>
      </c>
      <c r="AB441" s="10" t="s">
        <v>8</v>
      </c>
      <c r="AC441" s="10" t="s">
        <v>8</v>
      </c>
    </row>
    <row r="442" spans="1:29" s="4" customFormat="1" ht="15.75" x14ac:dyDescent="0.25">
      <c r="A442" s="47" t="s">
        <v>454</v>
      </c>
      <c r="B442" s="48" t="s">
        <v>662</v>
      </c>
      <c r="C442" s="38">
        <v>2005</v>
      </c>
      <c r="D442" s="61">
        <v>80195</v>
      </c>
      <c r="E442" s="61">
        <v>52600</v>
      </c>
      <c r="F442" s="40">
        <f t="shared" si="96"/>
        <v>0.65590124072573108</v>
      </c>
      <c r="G442" s="49" t="s">
        <v>8</v>
      </c>
      <c r="H442" s="50">
        <v>24336</v>
      </c>
      <c r="I442" s="51">
        <f t="shared" si="97"/>
        <v>16653</v>
      </c>
      <c r="J442" s="44" t="s">
        <v>4</v>
      </c>
      <c r="K442" s="64">
        <v>7683</v>
      </c>
      <c r="L442" s="45">
        <f t="shared" si="98"/>
        <v>0.14606463878326997</v>
      </c>
      <c r="M442" s="45">
        <f t="shared" si="99"/>
        <v>9.5803977804102505E-2</v>
      </c>
      <c r="N442" s="44">
        <f t="shared" si="100"/>
        <v>3841.5</v>
      </c>
      <c r="O442" s="44" t="str">
        <f t="shared" si="101"/>
        <v/>
      </c>
      <c r="P442" s="44">
        <f t="shared" si="102"/>
        <v>4010</v>
      </c>
      <c r="Q442" s="44" t="str">
        <f t="shared" si="103"/>
        <v/>
      </c>
      <c r="R442" s="44">
        <f t="shared" si="104"/>
        <v>802</v>
      </c>
      <c r="S442" s="39" t="str">
        <f t="shared" si="105"/>
        <v/>
      </c>
      <c r="T442" s="45">
        <f t="shared" si="106"/>
        <v>9.5803977804102505E-2</v>
      </c>
      <c r="U442" s="45">
        <f t="shared" si="107"/>
        <v>0.75170521852983363</v>
      </c>
      <c r="W442" s="21" t="str">
        <f t="shared" si="108"/>
        <v>LD</v>
      </c>
      <c r="X442" s="7" t="str">
        <f t="shared" si="109"/>
        <v>LD</v>
      </c>
      <c r="Y442" s="7" t="str">
        <f t="shared" si="110"/>
        <v>LD</v>
      </c>
      <c r="Z442" s="7" t="str">
        <f t="shared" si="111"/>
        <v>Con</v>
      </c>
      <c r="AA442" s="7" t="s">
        <v>8</v>
      </c>
      <c r="AB442" s="6" t="s">
        <v>8</v>
      </c>
      <c r="AC442" s="6" t="s">
        <v>8</v>
      </c>
    </row>
    <row r="443" spans="1:29" s="4" customFormat="1" ht="15.75" x14ac:dyDescent="0.25">
      <c r="A443" s="47" t="s">
        <v>455</v>
      </c>
      <c r="B443" s="48" t="s">
        <v>661</v>
      </c>
      <c r="C443" s="38">
        <v>2005</v>
      </c>
      <c r="D443" s="61">
        <v>63076</v>
      </c>
      <c r="E443" s="61">
        <v>40885</v>
      </c>
      <c r="F443" s="40">
        <f t="shared" si="96"/>
        <v>0.64818631492168177</v>
      </c>
      <c r="G443" s="49" t="s">
        <v>7</v>
      </c>
      <c r="H443" s="50">
        <v>18697</v>
      </c>
      <c r="I443" s="51">
        <f t="shared" si="97"/>
        <v>7696</v>
      </c>
      <c r="J443" s="44" t="s">
        <v>12</v>
      </c>
      <c r="K443" s="64">
        <v>11001</v>
      </c>
      <c r="L443" s="45">
        <f t="shared" si="98"/>
        <v>0.26907178671884552</v>
      </c>
      <c r="M443" s="45">
        <f t="shared" si="99"/>
        <v>0.1744086498826812</v>
      </c>
      <c r="N443" s="44">
        <f t="shared" si="100"/>
        <v>5500.5</v>
      </c>
      <c r="O443" s="44">
        <f t="shared" si="101"/>
        <v>5500.5</v>
      </c>
      <c r="P443" s="44">
        <f t="shared" si="102"/>
        <v>3154</v>
      </c>
      <c r="Q443" s="44" t="str">
        <f t="shared" si="103"/>
        <v/>
      </c>
      <c r="R443" s="44">
        <f t="shared" si="104"/>
        <v>631</v>
      </c>
      <c r="S443" s="39" t="str">
        <f t="shared" si="105"/>
        <v/>
      </c>
      <c r="T443" s="45">
        <f t="shared" si="106"/>
        <v>0.1744086498826812</v>
      </c>
      <c r="U443" s="45">
        <f t="shared" si="107"/>
        <v>0.822594964804363</v>
      </c>
      <c r="W443" s="21" t="str">
        <f t="shared" si="108"/>
        <v>Lab</v>
      </c>
      <c r="X443" s="7" t="str">
        <f t="shared" si="109"/>
        <v>Lab</v>
      </c>
      <c r="Y443" s="7" t="str">
        <f t="shared" si="110"/>
        <v>Lab</v>
      </c>
      <c r="Z443" s="7" t="str">
        <f t="shared" si="111"/>
        <v>SNP</v>
      </c>
      <c r="AA443" s="7" t="s">
        <v>7</v>
      </c>
      <c r="AB443" s="7" t="s">
        <v>7</v>
      </c>
      <c r="AC443" s="7" t="s">
        <v>7</v>
      </c>
    </row>
    <row r="444" spans="1:29" s="4" customFormat="1" ht="15.75" x14ac:dyDescent="0.25">
      <c r="A444" s="47" t="s">
        <v>456</v>
      </c>
      <c r="B444" s="48" t="s">
        <v>661</v>
      </c>
      <c r="C444" s="38">
        <v>2005</v>
      </c>
      <c r="D444" s="61">
        <v>60181</v>
      </c>
      <c r="E444" s="61">
        <v>37860</v>
      </c>
      <c r="F444" s="40">
        <f t="shared" si="96"/>
        <v>0.62910220833817987</v>
      </c>
      <c r="G444" s="49" t="s">
        <v>7</v>
      </c>
      <c r="H444" s="50">
        <v>19904</v>
      </c>
      <c r="I444" s="51">
        <f t="shared" si="97"/>
        <v>6672</v>
      </c>
      <c r="J444" s="44" t="s">
        <v>8</v>
      </c>
      <c r="K444" s="64">
        <v>13232</v>
      </c>
      <c r="L444" s="45">
        <f t="shared" si="98"/>
        <v>0.34949815108293714</v>
      </c>
      <c r="M444" s="45">
        <f t="shared" si="99"/>
        <v>0.21987005865638656</v>
      </c>
      <c r="N444" s="44">
        <f t="shared" si="100"/>
        <v>6616</v>
      </c>
      <c r="O444" s="44">
        <f t="shared" si="101"/>
        <v>6616</v>
      </c>
      <c r="P444" s="44">
        <f t="shared" si="102"/>
        <v>3010</v>
      </c>
      <c r="Q444" s="44" t="str">
        <f t="shared" si="103"/>
        <v/>
      </c>
      <c r="R444" s="44">
        <f t="shared" si="104"/>
        <v>602</v>
      </c>
      <c r="S444" s="39" t="str">
        <f t="shared" si="105"/>
        <v/>
      </c>
      <c r="T444" s="45">
        <f t="shared" si="106"/>
        <v>0.21987005865638656</v>
      </c>
      <c r="U444" s="45">
        <f t="shared" si="107"/>
        <v>0.8489722669945664</v>
      </c>
      <c r="W444" s="21" t="str">
        <f t="shared" si="108"/>
        <v>Lab</v>
      </c>
      <c r="X444" s="7" t="str">
        <f t="shared" si="109"/>
        <v>Lab</v>
      </c>
      <c r="Y444" s="7" t="str">
        <f t="shared" si="110"/>
        <v>Lab</v>
      </c>
      <c r="Z444" s="7" t="str">
        <f t="shared" si="111"/>
        <v>Lab</v>
      </c>
      <c r="AA444" s="7" t="s">
        <v>7</v>
      </c>
      <c r="AB444" s="7" t="s">
        <v>7</v>
      </c>
      <c r="AC444" s="7" t="s">
        <v>7</v>
      </c>
    </row>
    <row r="445" spans="1:29" s="4" customFormat="1" ht="15.75" x14ac:dyDescent="0.25">
      <c r="A445" s="47" t="s">
        <v>457</v>
      </c>
      <c r="B445" s="48" t="s">
        <v>664</v>
      </c>
      <c r="C445" s="38">
        <v>2005</v>
      </c>
      <c r="D445" s="61">
        <v>64590</v>
      </c>
      <c r="E445" s="61">
        <v>41132</v>
      </c>
      <c r="F445" s="40">
        <f t="shared" si="96"/>
        <v>0.63681684471280386</v>
      </c>
      <c r="G445" s="49" t="s">
        <v>7</v>
      </c>
      <c r="H445" s="50">
        <v>15250</v>
      </c>
      <c r="I445" s="51">
        <f t="shared" si="97"/>
        <v>13070</v>
      </c>
      <c r="J445" s="44" t="s">
        <v>4</v>
      </c>
      <c r="K445" s="64">
        <v>2180</v>
      </c>
      <c r="L445" s="45">
        <f t="shared" si="98"/>
        <v>5.3000097247884861E-2</v>
      </c>
      <c r="M445" s="45">
        <f t="shared" si="99"/>
        <v>3.3751354698869793E-2</v>
      </c>
      <c r="N445" s="44">
        <f t="shared" si="100"/>
        <v>1090</v>
      </c>
      <c r="O445" s="44">
        <f t="shared" si="101"/>
        <v>1090</v>
      </c>
      <c r="P445" s="44">
        <f t="shared" si="102"/>
        <v>3230</v>
      </c>
      <c r="Q445" s="44" t="str">
        <f t="shared" si="103"/>
        <v>YES</v>
      </c>
      <c r="R445" s="44">
        <f t="shared" si="104"/>
        <v>646</v>
      </c>
      <c r="S445" s="39" t="str">
        <f t="shared" si="105"/>
        <v/>
      </c>
      <c r="T445" s="45">
        <f t="shared" si="106"/>
        <v>3.3751354698869793E-2</v>
      </c>
      <c r="U445" s="45">
        <f t="shared" si="107"/>
        <v>0.67056819941167367</v>
      </c>
      <c r="W445" s="21" t="str">
        <f t="shared" si="108"/>
        <v>Con</v>
      </c>
      <c r="X445" s="7" t="str">
        <f t="shared" si="109"/>
        <v>Lab</v>
      </c>
      <c r="Y445" s="7" t="str">
        <f t="shared" si="110"/>
        <v>Con</v>
      </c>
      <c r="Z445" s="7" t="str">
        <f t="shared" si="111"/>
        <v>Con</v>
      </c>
      <c r="AA445" s="7" t="s">
        <v>4</v>
      </c>
      <c r="AB445" s="10" t="s">
        <v>4</v>
      </c>
      <c r="AC445" s="10" t="s">
        <v>4</v>
      </c>
    </row>
    <row r="446" spans="1:29" s="4" customFormat="1" ht="15.75" x14ac:dyDescent="0.25">
      <c r="A446" s="52" t="s">
        <v>459</v>
      </c>
      <c r="B446" s="48" t="s">
        <v>664</v>
      </c>
      <c r="C446" s="38">
        <v>2005</v>
      </c>
      <c r="D446" s="61">
        <v>70689</v>
      </c>
      <c r="E446" s="61">
        <v>46882</v>
      </c>
      <c r="F446" s="40">
        <f t="shared" si="96"/>
        <v>0.66321492735786336</v>
      </c>
      <c r="G446" s="49" t="s">
        <v>4</v>
      </c>
      <c r="H446" s="50">
        <v>24046</v>
      </c>
      <c r="I446" s="51">
        <f t="shared" si="97"/>
        <v>12142</v>
      </c>
      <c r="J446" s="44" t="s">
        <v>8</v>
      </c>
      <c r="K446" s="64">
        <v>11904</v>
      </c>
      <c r="L446" s="45">
        <f t="shared" si="98"/>
        <v>0.25391408216373024</v>
      </c>
      <c r="M446" s="45">
        <f t="shared" si="99"/>
        <v>0.16839960955735686</v>
      </c>
      <c r="N446" s="44">
        <f t="shared" si="100"/>
        <v>5952</v>
      </c>
      <c r="O446" s="44" t="str">
        <f t="shared" si="101"/>
        <v/>
      </c>
      <c r="P446" s="44">
        <f t="shared" si="102"/>
        <v>3535</v>
      </c>
      <c r="Q446" s="44" t="str">
        <f t="shared" si="103"/>
        <v/>
      </c>
      <c r="R446" s="44">
        <f t="shared" si="104"/>
        <v>707</v>
      </c>
      <c r="S446" s="39" t="str">
        <f t="shared" si="105"/>
        <v/>
      </c>
      <c r="T446" s="45">
        <f t="shared" si="106"/>
        <v>0.16839960955735686</v>
      </c>
      <c r="U446" s="45">
        <f t="shared" si="107"/>
        <v>0.83161453691522025</v>
      </c>
      <c r="W446" s="21" t="str">
        <f t="shared" si="108"/>
        <v>Con</v>
      </c>
      <c r="X446" s="7" t="str">
        <f t="shared" si="109"/>
        <v>Con</v>
      </c>
      <c r="Y446" s="7" t="str">
        <f t="shared" si="110"/>
        <v>Con</v>
      </c>
      <c r="Z446" s="7" t="str">
        <f t="shared" si="111"/>
        <v>LD</v>
      </c>
      <c r="AA446" s="7" t="s">
        <v>4</v>
      </c>
      <c r="AB446" s="7" t="s">
        <v>4</v>
      </c>
      <c r="AC446" s="7" t="s">
        <v>4</v>
      </c>
    </row>
    <row r="447" spans="1:29" s="4" customFormat="1" ht="15.75" x14ac:dyDescent="0.25">
      <c r="A447" s="47" t="s">
        <v>460</v>
      </c>
      <c r="B447" s="48" t="s">
        <v>661</v>
      </c>
      <c r="C447" s="38">
        <v>2005</v>
      </c>
      <c r="D447" s="61">
        <v>71842</v>
      </c>
      <c r="E447" s="61">
        <v>45930</v>
      </c>
      <c r="F447" s="40">
        <f t="shared" si="96"/>
        <v>0.63931961805072246</v>
      </c>
      <c r="G447" s="49" t="s">
        <v>12</v>
      </c>
      <c r="H447" s="50">
        <v>15469</v>
      </c>
      <c r="I447" s="51">
        <f t="shared" si="97"/>
        <v>13948</v>
      </c>
      <c r="J447" s="44" t="s">
        <v>4</v>
      </c>
      <c r="K447" s="64">
        <v>1521</v>
      </c>
      <c r="L447" s="45">
        <f t="shared" si="98"/>
        <v>3.3115610711952972E-2</v>
      </c>
      <c r="M447" s="45">
        <f t="shared" si="99"/>
        <v>2.1171459591882186E-2</v>
      </c>
      <c r="N447" s="44">
        <f t="shared" si="100"/>
        <v>760.5</v>
      </c>
      <c r="O447" s="44" t="str">
        <f t="shared" si="101"/>
        <v/>
      </c>
      <c r="P447" s="44">
        <f t="shared" si="102"/>
        <v>3593</v>
      </c>
      <c r="Q447" s="44" t="str">
        <f t="shared" si="103"/>
        <v>YES</v>
      </c>
      <c r="R447" s="44">
        <f t="shared" si="104"/>
        <v>719</v>
      </c>
      <c r="S447" s="39" t="str">
        <f t="shared" si="105"/>
        <v/>
      </c>
      <c r="T447" s="45">
        <f t="shared" si="106"/>
        <v>2.1171459591882186E-2</v>
      </c>
      <c r="U447" s="45">
        <f t="shared" si="107"/>
        <v>0.66049107764260462</v>
      </c>
      <c r="W447" s="21" t="str">
        <f t="shared" si="108"/>
        <v>Con</v>
      </c>
      <c r="X447" s="7" t="str">
        <f t="shared" si="109"/>
        <v>SNP</v>
      </c>
      <c r="Y447" s="7" t="str">
        <f t="shared" si="110"/>
        <v>Con</v>
      </c>
      <c r="Z447" s="7" t="str">
        <f t="shared" si="111"/>
        <v>Con</v>
      </c>
      <c r="AA447" s="7" t="s">
        <v>4</v>
      </c>
      <c r="AB447" s="6" t="s">
        <v>12</v>
      </c>
      <c r="AC447" s="6" t="s">
        <v>12</v>
      </c>
    </row>
    <row r="448" spans="1:29" s="4" customFormat="1" ht="15.75" x14ac:dyDescent="0.25">
      <c r="A448" s="47" t="s">
        <v>461</v>
      </c>
      <c r="B448" s="48" t="s">
        <v>668</v>
      </c>
      <c r="C448" s="38">
        <v>2005</v>
      </c>
      <c r="D448" s="61">
        <v>67499</v>
      </c>
      <c r="E448" s="61">
        <v>41204</v>
      </c>
      <c r="F448" s="40">
        <f t="shared" si="96"/>
        <v>0.61043867316552836</v>
      </c>
      <c r="G448" s="49" t="s">
        <v>4</v>
      </c>
      <c r="H448" s="50">
        <v>17364</v>
      </c>
      <c r="I448" s="51">
        <f t="shared" si="97"/>
        <v>14624</v>
      </c>
      <c r="J448" s="44" t="s">
        <v>7</v>
      </c>
      <c r="K448" s="64">
        <v>2740</v>
      </c>
      <c r="L448" s="45">
        <f t="shared" si="98"/>
        <v>6.6498398213765658E-2</v>
      </c>
      <c r="M448" s="45">
        <f t="shared" si="99"/>
        <v>4.0593193973244047E-2</v>
      </c>
      <c r="N448" s="44">
        <f t="shared" si="100"/>
        <v>1370</v>
      </c>
      <c r="O448" s="44" t="str">
        <f t="shared" si="101"/>
        <v/>
      </c>
      <c r="P448" s="44">
        <f t="shared" si="102"/>
        <v>3375</v>
      </c>
      <c r="Q448" s="44" t="str">
        <f t="shared" si="103"/>
        <v>YES</v>
      </c>
      <c r="R448" s="44">
        <f t="shared" si="104"/>
        <v>675</v>
      </c>
      <c r="S448" s="39" t="str">
        <f t="shared" si="105"/>
        <v/>
      </c>
      <c r="T448" s="45">
        <f t="shared" si="106"/>
        <v>4.0593193973244047E-2</v>
      </c>
      <c r="U448" s="45">
        <f t="shared" si="107"/>
        <v>0.65103186713877237</v>
      </c>
      <c r="W448" s="21" t="str">
        <f t="shared" si="108"/>
        <v>Lab</v>
      </c>
      <c r="X448" s="7" t="str">
        <f t="shared" si="109"/>
        <v>Con</v>
      </c>
      <c r="Y448" s="7" t="str">
        <f t="shared" si="110"/>
        <v>Lab</v>
      </c>
      <c r="Z448" s="7" t="str">
        <f t="shared" si="111"/>
        <v>Lab</v>
      </c>
      <c r="AA448" s="7" t="s">
        <v>7</v>
      </c>
      <c r="AB448" s="7" t="s">
        <v>4</v>
      </c>
      <c r="AC448" s="7" t="s">
        <v>4</v>
      </c>
    </row>
    <row r="449" spans="1:29" s="4" customFormat="1" ht="15.75" x14ac:dyDescent="0.25">
      <c r="A449" s="47" t="s">
        <v>755</v>
      </c>
      <c r="B449" s="48" t="s">
        <v>669</v>
      </c>
      <c r="C449" s="38">
        <v>2005</v>
      </c>
      <c r="D449" s="61">
        <v>72848</v>
      </c>
      <c r="E449" s="61">
        <v>42013</v>
      </c>
      <c r="F449" s="40">
        <f t="shared" si="96"/>
        <v>0.5767213924884691</v>
      </c>
      <c r="G449" s="49" t="s">
        <v>7</v>
      </c>
      <c r="H449" s="50">
        <v>18612</v>
      </c>
      <c r="I449" s="51">
        <f t="shared" si="97"/>
        <v>10509</v>
      </c>
      <c r="J449" s="44" t="s">
        <v>4</v>
      </c>
      <c r="K449" s="64">
        <v>8103</v>
      </c>
      <c r="L449" s="45">
        <f t="shared" si="98"/>
        <v>0.19286887391997715</v>
      </c>
      <c r="M449" s="45">
        <f t="shared" si="99"/>
        <v>0.11123160553481221</v>
      </c>
      <c r="N449" s="44">
        <f t="shared" si="100"/>
        <v>4051.5</v>
      </c>
      <c r="O449" s="44">
        <f t="shared" si="101"/>
        <v>4051.5</v>
      </c>
      <c r="P449" s="44">
        <f t="shared" si="102"/>
        <v>3643</v>
      </c>
      <c r="Q449" s="44" t="str">
        <f t="shared" si="103"/>
        <v/>
      </c>
      <c r="R449" s="44">
        <f t="shared" si="104"/>
        <v>729</v>
      </c>
      <c r="S449" s="39" t="str">
        <f t="shared" si="105"/>
        <v/>
      </c>
      <c r="T449" s="45">
        <f t="shared" si="106"/>
        <v>0.11123160553481221</v>
      </c>
      <c r="U449" s="45">
        <f t="shared" si="107"/>
        <v>0.68795299802328125</v>
      </c>
      <c r="W449" s="21" t="str">
        <f t="shared" si="108"/>
        <v>Lab</v>
      </c>
      <c r="X449" s="7" t="str">
        <f t="shared" si="109"/>
        <v>Lab</v>
      </c>
      <c r="Y449" s="7" t="str">
        <f t="shared" si="110"/>
        <v>Con</v>
      </c>
      <c r="Z449" s="7" t="str">
        <f t="shared" si="111"/>
        <v>Con</v>
      </c>
      <c r="AA449" s="7" t="s">
        <v>7</v>
      </c>
      <c r="AB449" s="7" t="s">
        <v>7</v>
      </c>
      <c r="AC449" s="7" t="s">
        <v>7</v>
      </c>
    </row>
    <row r="450" spans="1:29" s="4" customFormat="1" ht="15.75" x14ac:dyDescent="0.25">
      <c r="A450" s="47" t="s">
        <v>765</v>
      </c>
      <c r="B450" s="48" t="s">
        <v>669</v>
      </c>
      <c r="C450" s="38">
        <v>2005</v>
      </c>
      <c r="D450" s="61">
        <v>67202</v>
      </c>
      <c r="E450" s="61">
        <v>38192</v>
      </c>
      <c r="F450" s="40">
        <f t="shared" ref="F450:F513" si="112">E450/D450</f>
        <v>0.56831641915419184</v>
      </c>
      <c r="G450" s="49" t="s">
        <v>7</v>
      </c>
      <c r="H450" s="50">
        <v>15497</v>
      </c>
      <c r="I450" s="51">
        <f t="shared" ref="I450:I513" si="113">H450-K450</f>
        <v>11388</v>
      </c>
      <c r="J450" s="44" t="s">
        <v>4</v>
      </c>
      <c r="K450" s="64">
        <v>4109</v>
      </c>
      <c r="L450" s="45">
        <f t="shared" ref="L450:L513" si="114">K450/E450</f>
        <v>0.10758797653958944</v>
      </c>
      <c r="M450" s="45">
        <f t="shared" ref="M450:M513" si="115">K450/D450</f>
        <v>6.1144013571024669E-2</v>
      </c>
      <c r="N450" s="44">
        <f t="shared" ref="N450:N513" si="116">(H450-I450)/2</f>
        <v>2054.5</v>
      </c>
      <c r="O450" s="44">
        <f t="shared" ref="O450:O513" si="117">IF(G450="Lab",N450,"")</f>
        <v>2054.5</v>
      </c>
      <c r="P450" s="44">
        <f t="shared" ref="P450:P513" si="118">ROUNDUP((D450/10)/2, 0)</f>
        <v>3361</v>
      </c>
      <c r="Q450" s="44" t="str">
        <f t="shared" ref="Q450:Q513" si="119">IF(P450&gt;K450,"YES","")</f>
        <v/>
      </c>
      <c r="R450" s="44">
        <f t="shared" ref="R450:R513" si="120">ROUNDUP(D450/100,0)</f>
        <v>673</v>
      </c>
      <c r="S450" s="39" t="str">
        <f t="shared" ref="S450:S513" si="121">IF(R450&gt;K450,"YES","")</f>
        <v/>
      </c>
      <c r="T450" s="45">
        <f t="shared" ref="T450:T513" si="122">K450/D450</f>
        <v>6.1144013571024669E-2</v>
      </c>
      <c r="U450" s="45">
        <f t="shared" ref="U450:U513" si="123">T450+F450</f>
        <v>0.62946043272521646</v>
      </c>
      <c r="W450" s="21" t="str">
        <f t="shared" ref="W450:W513" si="124">IF(Q450="yes", J450,G450)</f>
        <v>Lab</v>
      </c>
      <c r="X450" s="7" t="str">
        <f t="shared" ref="X450:X513" si="125">IF(S450="yes", J450,G450)</f>
        <v>Lab</v>
      </c>
      <c r="Y450" s="7" t="str">
        <f t="shared" ref="Y450:Y513" si="126">IF(U450&lt;74%, J450,G450)</f>
        <v>Con</v>
      </c>
      <c r="Z450" s="7" t="str">
        <f t="shared" ref="Z450:Z513" si="127">IF(U450&lt;84.5%, J450,G450)</f>
        <v>Con</v>
      </c>
      <c r="AA450" s="7" t="s">
        <v>4</v>
      </c>
      <c r="AB450" s="10" t="s">
        <v>4</v>
      </c>
      <c r="AC450" s="10" t="s">
        <v>4</v>
      </c>
    </row>
    <row r="451" spans="1:29" s="4" customFormat="1" ht="31.5" x14ac:dyDescent="0.25">
      <c r="A451" s="47" t="s">
        <v>731</v>
      </c>
      <c r="B451" s="48" t="s">
        <v>681</v>
      </c>
      <c r="C451" s="38">
        <v>2005</v>
      </c>
      <c r="D451" s="61">
        <v>61877</v>
      </c>
      <c r="E451" s="61">
        <v>32947</v>
      </c>
      <c r="F451" s="40">
        <f t="shared" si="112"/>
        <v>0.53245955686280844</v>
      </c>
      <c r="G451" s="49" t="s">
        <v>7</v>
      </c>
      <c r="H451" s="50">
        <v>20973</v>
      </c>
      <c r="I451" s="51">
        <f t="shared" si="113"/>
        <v>5727</v>
      </c>
      <c r="J451" s="44" t="s">
        <v>4</v>
      </c>
      <c r="K451" s="64">
        <v>15246</v>
      </c>
      <c r="L451" s="45">
        <f t="shared" si="114"/>
        <v>0.46274319361398608</v>
      </c>
      <c r="M451" s="45">
        <f t="shared" si="115"/>
        <v>0.24639203581298383</v>
      </c>
      <c r="N451" s="44">
        <f t="shared" si="116"/>
        <v>7623</v>
      </c>
      <c r="O451" s="44">
        <f t="shared" si="117"/>
        <v>7623</v>
      </c>
      <c r="P451" s="44">
        <f t="shared" si="118"/>
        <v>3094</v>
      </c>
      <c r="Q451" s="44" t="str">
        <f t="shared" si="119"/>
        <v/>
      </c>
      <c r="R451" s="44">
        <f t="shared" si="120"/>
        <v>619</v>
      </c>
      <c r="S451" s="39" t="str">
        <f t="shared" si="121"/>
        <v/>
      </c>
      <c r="T451" s="45">
        <f t="shared" si="122"/>
        <v>0.24639203581298383</v>
      </c>
      <c r="U451" s="45">
        <f t="shared" si="123"/>
        <v>0.77885159267579229</v>
      </c>
      <c r="W451" s="21" t="str">
        <f t="shared" si="124"/>
        <v>Lab</v>
      </c>
      <c r="X451" s="7" t="str">
        <f t="shared" si="125"/>
        <v>Lab</v>
      </c>
      <c r="Y451" s="7" t="str">
        <f t="shared" si="126"/>
        <v>Lab</v>
      </c>
      <c r="Z451" s="7" t="str">
        <f t="shared" si="127"/>
        <v>Con</v>
      </c>
      <c r="AA451" s="7" t="s">
        <v>7</v>
      </c>
      <c r="AB451" s="7" t="s">
        <v>7</v>
      </c>
      <c r="AC451" s="7" t="s">
        <v>7</v>
      </c>
    </row>
    <row r="452" spans="1:29" s="4" customFormat="1" ht="15.75" x14ac:dyDescent="0.25">
      <c r="A452" s="47" t="s">
        <v>464</v>
      </c>
      <c r="B452" s="48" t="s">
        <v>672</v>
      </c>
      <c r="C452" s="38">
        <v>2005</v>
      </c>
      <c r="D452" s="61">
        <v>64310</v>
      </c>
      <c r="E452" s="61">
        <v>39634</v>
      </c>
      <c r="F452" s="40">
        <f t="shared" si="112"/>
        <v>0.61629606593064845</v>
      </c>
      <c r="G452" s="49" t="s">
        <v>7</v>
      </c>
      <c r="H452" s="50">
        <v>20919</v>
      </c>
      <c r="I452" s="51">
        <f t="shared" si="113"/>
        <v>7728</v>
      </c>
      <c r="J452" s="44" t="s">
        <v>8</v>
      </c>
      <c r="K452" s="64">
        <v>13191</v>
      </c>
      <c r="L452" s="45">
        <f t="shared" si="114"/>
        <v>0.33282030579805216</v>
      </c>
      <c r="M452" s="45">
        <f t="shared" si="115"/>
        <v>0.20511584512517494</v>
      </c>
      <c r="N452" s="44">
        <f t="shared" si="116"/>
        <v>6595.5</v>
      </c>
      <c r="O452" s="44">
        <f t="shared" si="117"/>
        <v>6595.5</v>
      </c>
      <c r="P452" s="44">
        <f t="shared" si="118"/>
        <v>3216</v>
      </c>
      <c r="Q452" s="44" t="str">
        <f t="shared" si="119"/>
        <v/>
      </c>
      <c r="R452" s="44">
        <f t="shared" si="120"/>
        <v>644</v>
      </c>
      <c r="S452" s="39" t="str">
        <f t="shared" si="121"/>
        <v/>
      </c>
      <c r="T452" s="45">
        <f t="shared" si="122"/>
        <v>0.20511584512517494</v>
      </c>
      <c r="U452" s="45">
        <f t="shared" si="123"/>
        <v>0.82141191105582334</v>
      </c>
      <c r="W452" s="21" t="str">
        <f t="shared" si="124"/>
        <v>Lab</v>
      </c>
      <c r="X452" s="7" t="str">
        <f t="shared" si="125"/>
        <v>Lab</v>
      </c>
      <c r="Y452" s="7" t="str">
        <f t="shared" si="126"/>
        <v>Lab</v>
      </c>
      <c r="Z452" s="7" t="str">
        <f t="shared" si="127"/>
        <v>LD</v>
      </c>
      <c r="AA452" s="7" t="s">
        <v>7</v>
      </c>
      <c r="AB452" s="7" t="s">
        <v>7</v>
      </c>
      <c r="AC452" s="7" t="s">
        <v>7</v>
      </c>
    </row>
    <row r="453" spans="1:29" s="4" customFormat="1" ht="15.75" x14ac:dyDescent="0.25">
      <c r="A453" s="47" t="s">
        <v>465</v>
      </c>
      <c r="B453" s="48" t="s">
        <v>669</v>
      </c>
      <c r="C453" s="38">
        <v>2005</v>
      </c>
      <c r="D453" s="61">
        <v>64129</v>
      </c>
      <c r="E453" s="61">
        <v>40513</v>
      </c>
      <c r="F453" s="40">
        <f t="shared" si="112"/>
        <v>0.63174226948806311</v>
      </c>
      <c r="G453" s="49" t="s">
        <v>4</v>
      </c>
      <c r="H453" s="50">
        <v>17571</v>
      </c>
      <c r="I453" s="51">
        <f t="shared" si="113"/>
        <v>11583</v>
      </c>
      <c r="J453" s="44" t="s">
        <v>8</v>
      </c>
      <c r="K453" s="64">
        <v>5988</v>
      </c>
      <c r="L453" s="45">
        <f t="shared" si="114"/>
        <v>0.14780440846148149</v>
      </c>
      <c r="M453" s="45">
        <f t="shared" si="115"/>
        <v>9.3374292441796999E-2</v>
      </c>
      <c r="N453" s="44">
        <f t="shared" si="116"/>
        <v>2994</v>
      </c>
      <c r="O453" s="44" t="str">
        <f t="shared" si="117"/>
        <v/>
      </c>
      <c r="P453" s="44">
        <f t="shared" si="118"/>
        <v>3207</v>
      </c>
      <c r="Q453" s="44" t="str">
        <f t="shared" si="119"/>
        <v/>
      </c>
      <c r="R453" s="44">
        <f t="shared" si="120"/>
        <v>642</v>
      </c>
      <c r="S453" s="39" t="str">
        <f t="shared" si="121"/>
        <v/>
      </c>
      <c r="T453" s="45">
        <f t="shared" si="122"/>
        <v>9.3374292441796999E-2</v>
      </c>
      <c r="U453" s="45">
        <f t="shared" si="123"/>
        <v>0.72511656192986007</v>
      </c>
      <c r="W453" s="21" t="str">
        <f t="shared" si="124"/>
        <v>Con</v>
      </c>
      <c r="X453" s="7" t="str">
        <f t="shared" si="125"/>
        <v>Con</v>
      </c>
      <c r="Y453" s="7" t="str">
        <f t="shared" si="126"/>
        <v>LD</v>
      </c>
      <c r="Z453" s="7" t="str">
        <f t="shared" si="127"/>
        <v>LD</v>
      </c>
      <c r="AA453" s="7" t="s">
        <v>4</v>
      </c>
      <c r="AB453" s="7" t="s">
        <v>4</v>
      </c>
      <c r="AC453" s="7" t="s">
        <v>4</v>
      </c>
    </row>
    <row r="454" spans="1:29" s="4" customFormat="1" ht="15.75" x14ac:dyDescent="0.25">
      <c r="A454" s="52" t="s">
        <v>759</v>
      </c>
      <c r="B454" s="48" t="s">
        <v>666</v>
      </c>
      <c r="C454" s="38">
        <v>2005</v>
      </c>
      <c r="D454" s="61">
        <v>85136</v>
      </c>
      <c r="E454" s="61">
        <v>39010</v>
      </c>
      <c r="F454" s="40">
        <f t="shared" si="112"/>
        <v>0.4582080436008269</v>
      </c>
      <c r="G454" s="49" t="s">
        <v>7</v>
      </c>
      <c r="H454" s="50">
        <v>15628</v>
      </c>
      <c r="I454" s="51">
        <f t="shared" si="113"/>
        <v>8499</v>
      </c>
      <c r="J454" s="44" t="s">
        <v>4</v>
      </c>
      <c r="K454" s="64">
        <v>7129</v>
      </c>
      <c r="L454" s="45">
        <f t="shared" si="114"/>
        <v>0.18274801332991542</v>
      </c>
      <c r="M454" s="45">
        <f t="shared" si="115"/>
        <v>8.3736609659838382E-2</v>
      </c>
      <c r="N454" s="44">
        <f t="shared" si="116"/>
        <v>3564.5</v>
      </c>
      <c r="O454" s="44">
        <f t="shared" si="117"/>
        <v>3564.5</v>
      </c>
      <c r="P454" s="44">
        <f t="shared" si="118"/>
        <v>4257</v>
      </c>
      <c r="Q454" s="44" t="str">
        <f t="shared" si="119"/>
        <v/>
      </c>
      <c r="R454" s="44">
        <f t="shared" si="120"/>
        <v>852</v>
      </c>
      <c r="S454" s="39" t="str">
        <f t="shared" si="121"/>
        <v/>
      </c>
      <c r="T454" s="45">
        <f t="shared" si="122"/>
        <v>8.3736609659838382E-2</v>
      </c>
      <c r="U454" s="45">
        <f t="shared" si="123"/>
        <v>0.54194465326066532</v>
      </c>
      <c r="W454" s="21" t="str">
        <f t="shared" si="124"/>
        <v>Lab</v>
      </c>
      <c r="X454" s="7" t="str">
        <f t="shared" si="125"/>
        <v>Lab</v>
      </c>
      <c r="Y454" s="7" t="str">
        <f t="shared" si="126"/>
        <v>Con</v>
      </c>
      <c r="Z454" s="7" t="str">
        <f t="shared" si="127"/>
        <v>Con</v>
      </c>
      <c r="AA454" s="7" t="s">
        <v>7</v>
      </c>
      <c r="AB454" s="7" t="s">
        <v>7</v>
      </c>
      <c r="AC454" s="7" t="s">
        <v>7</v>
      </c>
    </row>
    <row r="455" spans="1:29" s="4" customFormat="1" ht="15.75" x14ac:dyDescent="0.25">
      <c r="A455" s="47" t="s">
        <v>467</v>
      </c>
      <c r="B455" s="48" t="s">
        <v>662</v>
      </c>
      <c r="C455" s="38">
        <v>2005</v>
      </c>
      <c r="D455" s="61">
        <v>62032</v>
      </c>
      <c r="E455" s="61">
        <v>37717</v>
      </c>
      <c r="F455" s="40">
        <f t="shared" si="112"/>
        <v>0.60802489037915919</v>
      </c>
      <c r="G455" s="49" t="s">
        <v>7</v>
      </c>
      <c r="H455" s="50">
        <v>15412</v>
      </c>
      <c r="I455" s="51">
        <f t="shared" si="113"/>
        <v>14273</v>
      </c>
      <c r="J455" s="44" t="s">
        <v>4</v>
      </c>
      <c r="K455" s="64">
        <v>1139</v>
      </c>
      <c r="L455" s="45">
        <f t="shared" si="114"/>
        <v>3.0198584192804304E-2</v>
      </c>
      <c r="M455" s="45">
        <f t="shared" si="115"/>
        <v>1.8361490843435645E-2</v>
      </c>
      <c r="N455" s="44">
        <f t="shared" si="116"/>
        <v>569.5</v>
      </c>
      <c r="O455" s="44">
        <f t="shared" si="117"/>
        <v>569.5</v>
      </c>
      <c r="P455" s="44">
        <f t="shared" si="118"/>
        <v>3102</v>
      </c>
      <c r="Q455" s="44" t="str">
        <f t="shared" si="119"/>
        <v>YES</v>
      </c>
      <c r="R455" s="44">
        <f t="shared" si="120"/>
        <v>621</v>
      </c>
      <c r="S455" s="39" t="str">
        <f t="shared" si="121"/>
        <v/>
      </c>
      <c r="T455" s="45">
        <f t="shared" si="122"/>
        <v>1.8361490843435645E-2</v>
      </c>
      <c r="U455" s="45">
        <f t="shared" si="123"/>
        <v>0.62638638122259482</v>
      </c>
      <c r="W455" s="21" t="str">
        <f t="shared" si="124"/>
        <v>Con</v>
      </c>
      <c r="X455" s="7" t="str">
        <f t="shared" si="125"/>
        <v>Lab</v>
      </c>
      <c r="Y455" s="7" t="str">
        <f t="shared" si="126"/>
        <v>Con</v>
      </c>
      <c r="Z455" s="7" t="str">
        <f t="shared" si="127"/>
        <v>Con</v>
      </c>
      <c r="AA455" s="7" t="s">
        <v>4</v>
      </c>
      <c r="AB455" s="10" t="s">
        <v>4</v>
      </c>
      <c r="AC455" s="10" t="s">
        <v>4</v>
      </c>
    </row>
    <row r="456" spans="1:29" s="4" customFormat="1" ht="15.75" x14ac:dyDescent="0.25">
      <c r="A456" s="47" t="s">
        <v>468</v>
      </c>
      <c r="B456" s="48" t="s">
        <v>662</v>
      </c>
      <c r="C456" s="38">
        <v>2005</v>
      </c>
      <c r="D456" s="61">
        <v>69539</v>
      </c>
      <c r="E456" s="61">
        <v>40374</v>
      </c>
      <c r="F456" s="40">
        <f t="shared" si="112"/>
        <v>0.5805950617639023</v>
      </c>
      <c r="G456" s="49" t="s">
        <v>8</v>
      </c>
      <c r="H456" s="50">
        <v>17047</v>
      </c>
      <c r="I456" s="51">
        <f t="shared" si="113"/>
        <v>13685</v>
      </c>
      <c r="J456" s="44" t="s">
        <v>4</v>
      </c>
      <c r="K456" s="64">
        <v>3362</v>
      </c>
      <c r="L456" s="45">
        <f t="shared" si="114"/>
        <v>8.3271412295041369E-2</v>
      </c>
      <c r="M456" s="45">
        <f t="shared" si="115"/>
        <v>4.8346970764606909E-2</v>
      </c>
      <c r="N456" s="44">
        <f t="shared" si="116"/>
        <v>1681</v>
      </c>
      <c r="O456" s="44" t="str">
        <f t="shared" si="117"/>
        <v/>
      </c>
      <c r="P456" s="44">
        <f t="shared" si="118"/>
        <v>3477</v>
      </c>
      <c r="Q456" s="44" t="str">
        <f t="shared" si="119"/>
        <v>YES</v>
      </c>
      <c r="R456" s="44">
        <f t="shared" si="120"/>
        <v>696</v>
      </c>
      <c r="S456" s="39" t="str">
        <f t="shared" si="121"/>
        <v/>
      </c>
      <c r="T456" s="45">
        <f t="shared" si="122"/>
        <v>4.8346970764606909E-2</v>
      </c>
      <c r="U456" s="45">
        <f t="shared" si="123"/>
        <v>0.62894203252850922</v>
      </c>
      <c r="W456" s="21" t="str">
        <f t="shared" si="124"/>
        <v>Con</v>
      </c>
      <c r="X456" s="7" t="str">
        <f t="shared" si="125"/>
        <v>LD</v>
      </c>
      <c r="Y456" s="7" t="str">
        <f t="shared" si="126"/>
        <v>Con</v>
      </c>
      <c r="Z456" s="7" t="str">
        <f t="shared" si="127"/>
        <v>Con</v>
      </c>
      <c r="AA456" s="7" t="s">
        <v>4</v>
      </c>
      <c r="AB456" s="6" t="s">
        <v>8</v>
      </c>
      <c r="AC456" s="6" t="s">
        <v>8</v>
      </c>
    </row>
    <row r="457" spans="1:29" s="4" customFormat="1" ht="15.75" x14ac:dyDescent="0.25">
      <c r="A457" s="47" t="s">
        <v>469</v>
      </c>
      <c r="B457" s="48" t="s">
        <v>672</v>
      </c>
      <c r="C457" s="38">
        <v>2005</v>
      </c>
      <c r="D457" s="61">
        <v>55502</v>
      </c>
      <c r="E457" s="61">
        <v>38587</v>
      </c>
      <c r="F457" s="40">
        <f t="shared" si="112"/>
        <v>0.69523620770422689</v>
      </c>
      <c r="G457" s="49" t="s">
        <v>4</v>
      </c>
      <c r="H457" s="50">
        <v>14106</v>
      </c>
      <c r="I457" s="51">
        <f t="shared" si="113"/>
        <v>13499</v>
      </c>
      <c r="J457" s="44" t="s">
        <v>7</v>
      </c>
      <c r="K457" s="64">
        <v>607</v>
      </c>
      <c r="L457" s="45">
        <f t="shared" si="114"/>
        <v>1.573068650063493E-2</v>
      </c>
      <c r="M457" s="45">
        <f t="shared" si="115"/>
        <v>1.0936542827285503E-2</v>
      </c>
      <c r="N457" s="44">
        <f t="shared" si="116"/>
        <v>303.5</v>
      </c>
      <c r="O457" s="44" t="str">
        <f t="shared" si="117"/>
        <v/>
      </c>
      <c r="P457" s="44">
        <f t="shared" si="118"/>
        <v>2776</v>
      </c>
      <c r="Q457" s="44" t="str">
        <f t="shared" si="119"/>
        <v>YES</v>
      </c>
      <c r="R457" s="44">
        <f t="shared" si="120"/>
        <v>556</v>
      </c>
      <c r="S457" s="39" t="str">
        <f t="shared" si="121"/>
        <v/>
      </c>
      <c r="T457" s="45">
        <f t="shared" si="122"/>
        <v>1.0936542827285503E-2</v>
      </c>
      <c r="U457" s="45">
        <f t="shared" si="123"/>
        <v>0.70617275053151241</v>
      </c>
      <c r="W457" s="21" t="str">
        <f t="shared" si="124"/>
        <v>Lab</v>
      </c>
      <c r="X457" s="7" t="str">
        <f t="shared" si="125"/>
        <v>Con</v>
      </c>
      <c r="Y457" s="7" t="str">
        <f t="shared" si="126"/>
        <v>Lab</v>
      </c>
      <c r="Z457" s="7" t="str">
        <f t="shared" si="127"/>
        <v>Lab</v>
      </c>
      <c r="AA457" s="7" t="s">
        <v>7</v>
      </c>
      <c r="AB457" s="7" t="s">
        <v>4</v>
      </c>
      <c r="AC457" s="10" t="s">
        <v>4</v>
      </c>
    </row>
    <row r="458" spans="1:29" s="4" customFormat="1" ht="15.75" x14ac:dyDescent="0.25">
      <c r="A458" s="47" t="s">
        <v>470</v>
      </c>
      <c r="B458" s="48" t="s">
        <v>664</v>
      </c>
      <c r="C458" s="38">
        <v>2005</v>
      </c>
      <c r="D458" s="61">
        <v>63352</v>
      </c>
      <c r="E458" s="61">
        <v>34081</v>
      </c>
      <c r="F458" s="40">
        <f t="shared" si="112"/>
        <v>0.53796249526455364</v>
      </c>
      <c r="G458" s="49" t="s">
        <v>7</v>
      </c>
      <c r="H458" s="50">
        <v>17210</v>
      </c>
      <c r="I458" s="51">
        <f t="shared" si="113"/>
        <v>7803</v>
      </c>
      <c r="J458" s="44" t="s">
        <v>4</v>
      </c>
      <c r="K458" s="64">
        <v>9407</v>
      </c>
      <c r="L458" s="45">
        <f t="shared" si="114"/>
        <v>0.27601889615915026</v>
      </c>
      <c r="M458" s="45">
        <f t="shared" si="115"/>
        <v>0.14848781411794418</v>
      </c>
      <c r="N458" s="44">
        <f t="shared" si="116"/>
        <v>4703.5</v>
      </c>
      <c r="O458" s="44">
        <f t="shared" si="117"/>
        <v>4703.5</v>
      </c>
      <c r="P458" s="44">
        <f t="shared" si="118"/>
        <v>3168</v>
      </c>
      <c r="Q458" s="44" t="str">
        <f t="shared" si="119"/>
        <v/>
      </c>
      <c r="R458" s="44">
        <f t="shared" si="120"/>
        <v>634</v>
      </c>
      <c r="S458" s="39" t="str">
        <f t="shared" si="121"/>
        <v/>
      </c>
      <c r="T458" s="45">
        <f t="shared" si="122"/>
        <v>0.14848781411794418</v>
      </c>
      <c r="U458" s="45">
        <f t="shared" si="123"/>
        <v>0.68645030938249785</v>
      </c>
      <c r="W458" s="21" t="str">
        <f t="shared" si="124"/>
        <v>Lab</v>
      </c>
      <c r="X458" s="7" t="str">
        <f t="shared" si="125"/>
        <v>Lab</v>
      </c>
      <c r="Y458" s="7" t="str">
        <f t="shared" si="126"/>
        <v>Con</v>
      </c>
      <c r="Z458" s="7" t="str">
        <f t="shared" si="127"/>
        <v>Con</v>
      </c>
      <c r="AA458" s="7" t="s">
        <v>7</v>
      </c>
      <c r="AB458" s="7" t="s">
        <v>7</v>
      </c>
      <c r="AC458" s="7" t="s">
        <v>7</v>
      </c>
    </row>
    <row r="459" spans="1:29" s="4" customFormat="1" ht="31.5" x14ac:dyDescent="0.25">
      <c r="A459" s="47" t="s">
        <v>471</v>
      </c>
      <c r="B459" s="48" t="s">
        <v>681</v>
      </c>
      <c r="C459" s="38">
        <v>2005</v>
      </c>
      <c r="D459" s="61">
        <v>70417</v>
      </c>
      <c r="E459" s="61">
        <v>46444</v>
      </c>
      <c r="F459" s="40">
        <f t="shared" si="112"/>
        <v>0.65955664115199453</v>
      </c>
      <c r="G459" s="49" t="s">
        <v>7</v>
      </c>
      <c r="H459" s="50">
        <v>21261</v>
      </c>
      <c r="I459" s="51">
        <f t="shared" si="113"/>
        <v>15391</v>
      </c>
      <c r="J459" s="44" t="s">
        <v>4</v>
      </c>
      <c r="K459" s="64">
        <v>5870</v>
      </c>
      <c r="L459" s="45">
        <f t="shared" si="114"/>
        <v>0.12638876927051934</v>
      </c>
      <c r="M459" s="45">
        <f t="shared" si="115"/>
        <v>8.336055213939815E-2</v>
      </c>
      <c r="N459" s="44">
        <f t="shared" si="116"/>
        <v>2935</v>
      </c>
      <c r="O459" s="44">
        <f t="shared" si="117"/>
        <v>2935</v>
      </c>
      <c r="P459" s="44">
        <f t="shared" si="118"/>
        <v>3521</v>
      </c>
      <c r="Q459" s="44" t="str">
        <f t="shared" si="119"/>
        <v/>
      </c>
      <c r="R459" s="44">
        <f t="shared" si="120"/>
        <v>705</v>
      </c>
      <c r="S459" s="39" t="str">
        <f t="shared" si="121"/>
        <v/>
      </c>
      <c r="T459" s="45">
        <f t="shared" si="122"/>
        <v>8.336055213939815E-2</v>
      </c>
      <c r="U459" s="45">
        <f t="shared" si="123"/>
        <v>0.74291719329139272</v>
      </c>
      <c r="W459" s="21" t="str">
        <f t="shared" si="124"/>
        <v>Lab</v>
      </c>
      <c r="X459" s="7" t="str">
        <f t="shared" si="125"/>
        <v>Lab</v>
      </c>
      <c r="Y459" s="7" t="str">
        <f t="shared" si="126"/>
        <v>Lab</v>
      </c>
      <c r="Z459" s="7" t="str">
        <f t="shared" si="127"/>
        <v>Con</v>
      </c>
      <c r="AA459" s="7" t="s">
        <v>7</v>
      </c>
      <c r="AB459" s="7" t="s">
        <v>7</v>
      </c>
      <c r="AC459" s="7" t="s">
        <v>7</v>
      </c>
    </row>
    <row r="460" spans="1:29" s="4" customFormat="1" ht="15.75" x14ac:dyDescent="0.25">
      <c r="A460" s="47" t="s">
        <v>472</v>
      </c>
      <c r="B460" s="48" t="s">
        <v>666</v>
      </c>
      <c r="C460" s="38">
        <v>2005</v>
      </c>
      <c r="D460" s="61">
        <v>61499</v>
      </c>
      <c r="E460" s="61">
        <v>36574</v>
      </c>
      <c r="F460" s="40">
        <f t="shared" si="112"/>
        <v>0.5947088570545862</v>
      </c>
      <c r="G460" s="49" t="s">
        <v>4</v>
      </c>
      <c r="H460" s="50">
        <v>15497</v>
      </c>
      <c r="I460" s="51">
        <f t="shared" si="113"/>
        <v>13731</v>
      </c>
      <c r="J460" s="44" t="s">
        <v>7</v>
      </c>
      <c r="K460" s="64">
        <v>1766</v>
      </c>
      <c r="L460" s="45">
        <f t="shared" si="114"/>
        <v>4.8285667414009956E-2</v>
      </c>
      <c r="M460" s="45">
        <f t="shared" si="115"/>
        <v>2.8715914079903739E-2</v>
      </c>
      <c r="N460" s="44">
        <f t="shared" si="116"/>
        <v>883</v>
      </c>
      <c r="O460" s="44" t="str">
        <f t="shared" si="117"/>
        <v/>
      </c>
      <c r="P460" s="44">
        <f t="shared" si="118"/>
        <v>3075</v>
      </c>
      <c r="Q460" s="44" t="str">
        <f t="shared" si="119"/>
        <v>YES</v>
      </c>
      <c r="R460" s="44">
        <f t="shared" si="120"/>
        <v>615</v>
      </c>
      <c r="S460" s="39" t="str">
        <f t="shared" si="121"/>
        <v/>
      </c>
      <c r="T460" s="45">
        <f t="shared" si="122"/>
        <v>2.8715914079903739E-2</v>
      </c>
      <c r="U460" s="45">
        <f t="shared" si="123"/>
        <v>0.62342477113448991</v>
      </c>
      <c r="W460" s="21" t="str">
        <f t="shared" si="124"/>
        <v>Lab</v>
      </c>
      <c r="X460" s="7" t="str">
        <f t="shared" si="125"/>
        <v>Con</v>
      </c>
      <c r="Y460" s="7" t="str">
        <f t="shared" si="126"/>
        <v>Lab</v>
      </c>
      <c r="Z460" s="7" t="str">
        <f t="shared" si="127"/>
        <v>Lab</v>
      </c>
      <c r="AA460" s="7" t="s">
        <v>7</v>
      </c>
      <c r="AB460" s="7" t="s">
        <v>4</v>
      </c>
      <c r="AC460" s="7" t="s">
        <v>4</v>
      </c>
    </row>
    <row r="461" spans="1:29" s="4" customFormat="1" ht="15.75" x14ac:dyDescent="0.25">
      <c r="A461" s="47" t="s">
        <v>697</v>
      </c>
      <c r="B461" s="48" t="s">
        <v>668</v>
      </c>
      <c r="C461" s="38">
        <v>2005</v>
      </c>
      <c r="D461" s="61">
        <v>71590</v>
      </c>
      <c r="E461" s="61">
        <v>46193</v>
      </c>
      <c r="F461" s="40">
        <f t="shared" si="112"/>
        <v>0.64524374912697302</v>
      </c>
      <c r="G461" s="49" t="s">
        <v>4</v>
      </c>
      <c r="H461" s="50">
        <v>25609</v>
      </c>
      <c r="I461" s="51">
        <f t="shared" si="113"/>
        <v>10883</v>
      </c>
      <c r="J461" s="44" t="s">
        <v>7</v>
      </c>
      <c r="K461" s="64">
        <v>14726</v>
      </c>
      <c r="L461" s="45">
        <f t="shared" si="114"/>
        <v>0.31879289069772476</v>
      </c>
      <c r="M461" s="45">
        <f t="shared" si="115"/>
        <v>0.20569911998882526</v>
      </c>
      <c r="N461" s="44">
        <f t="shared" si="116"/>
        <v>7363</v>
      </c>
      <c r="O461" s="44" t="str">
        <f t="shared" si="117"/>
        <v/>
      </c>
      <c r="P461" s="44">
        <f t="shared" si="118"/>
        <v>3580</v>
      </c>
      <c r="Q461" s="44" t="str">
        <f t="shared" si="119"/>
        <v/>
      </c>
      <c r="R461" s="44">
        <f t="shared" si="120"/>
        <v>716</v>
      </c>
      <c r="S461" s="39" t="str">
        <f t="shared" si="121"/>
        <v/>
      </c>
      <c r="T461" s="45">
        <f t="shared" si="122"/>
        <v>0.20569911998882526</v>
      </c>
      <c r="U461" s="45">
        <f t="shared" si="123"/>
        <v>0.85094286911579831</v>
      </c>
      <c r="W461" s="21" t="str">
        <f t="shared" si="124"/>
        <v>Con</v>
      </c>
      <c r="X461" s="7" t="str">
        <f t="shared" si="125"/>
        <v>Con</v>
      </c>
      <c r="Y461" s="7" t="str">
        <f t="shared" si="126"/>
        <v>Con</v>
      </c>
      <c r="Z461" s="7" t="str">
        <f t="shared" si="127"/>
        <v>Con</v>
      </c>
      <c r="AA461" s="7" t="s">
        <v>4</v>
      </c>
      <c r="AB461" s="7" t="s">
        <v>4</v>
      </c>
      <c r="AC461" s="7" t="s">
        <v>4</v>
      </c>
    </row>
    <row r="462" spans="1:29" s="4" customFormat="1" ht="15.75" x14ac:dyDescent="0.25">
      <c r="A462" s="47" t="s">
        <v>474</v>
      </c>
      <c r="B462" s="48" t="s">
        <v>662</v>
      </c>
      <c r="C462" s="38">
        <v>2005</v>
      </c>
      <c r="D462" s="61">
        <v>73044</v>
      </c>
      <c r="E462" s="61">
        <v>43912</v>
      </c>
      <c r="F462" s="40">
        <f t="shared" si="112"/>
        <v>0.60117189639121626</v>
      </c>
      <c r="G462" s="53" t="s">
        <v>4</v>
      </c>
      <c r="H462" s="59">
        <v>15557</v>
      </c>
      <c r="I462" s="51">
        <f t="shared" si="113"/>
        <v>15082</v>
      </c>
      <c r="J462" s="44" t="s">
        <v>4</v>
      </c>
      <c r="K462" s="64">
        <v>475</v>
      </c>
      <c r="L462" s="45">
        <f t="shared" si="114"/>
        <v>1.0817088722900346E-2</v>
      </c>
      <c r="M462" s="45">
        <f t="shared" si="115"/>
        <v>6.5029297409780404E-3</v>
      </c>
      <c r="N462" s="44">
        <f t="shared" si="116"/>
        <v>237.5</v>
      </c>
      <c r="O462" s="44" t="str">
        <f t="shared" si="117"/>
        <v/>
      </c>
      <c r="P462" s="44">
        <f t="shared" si="118"/>
        <v>3653</v>
      </c>
      <c r="Q462" s="44" t="str">
        <f t="shared" si="119"/>
        <v>YES</v>
      </c>
      <c r="R462" s="44">
        <f t="shared" si="120"/>
        <v>731</v>
      </c>
      <c r="S462" s="39" t="str">
        <f t="shared" si="121"/>
        <v>YES</v>
      </c>
      <c r="T462" s="45">
        <f t="shared" si="122"/>
        <v>6.5029297409780404E-3</v>
      </c>
      <c r="U462" s="45">
        <f t="shared" si="123"/>
        <v>0.60767482613219426</v>
      </c>
      <c r="W462" s="21" t="str">
        <f t="shared" si="124"/>
        <v>Con</v>
      </c>
      <c r="X462" s="7" t="str">
        <f t="shared" si="125"/>
        <v>Con</v>
      </c>
      <c r="Y462" s="7" t="str">
        <f t="shared" si="126"/>
        <v>Con</v>
      </c>
      <c r="Z462" s="7" t="str">
        <f t="shared" si="127"/>
        <v>Con</v>
      </c>
      <c r="AA462" s="7" t="s">
        <v>4</v>
      </c>
      <c r="AB462" s="7" t="s">
        <v>4</v>
      </c>
      <c r="AC462" s="7" t="s">
        <v>4</v>
      </c>
    </row>
    <row r="463" spans="1:29" s="4" customFormat="1" ht="15.75" x14ac:dyDescent="0.25">
      <c r="A463" s="52" t="s">
        <v>475</v>
      </c>
      <c r="B463" s="48" t="s">
        <v>662</v>
      </c>
      <c r="C463" s="38">
        <v>2005</v>
      </c>
      <c r="D463" s="62">
        <v>69120</v>
      </c>
      <c r="E463" s="62">
        <v>42229</v>
      </c>
      <c r="F463" s="54">
        <f t="shared" si="112"/>
        <v>0.61095196759259263</v>
      </c>
      <c r="G463" s="55" t="s">
        <v>7</v>
      </c>
      <c r="H463" s="56">
        <v>18940</v>
      </c>
      <c r="I463" s="57">
        <f t="shared" si="113"/>
        <v>14258</v>
      </c>
      <c r="J463" s="58" t="s">
        <v>4</v>
      </c>
      <c r="K463" s="65">
        <v>4682</v>
      </c>
      <c r="L463" s="60">
        <f t="shared" si="114"/>
        <v>0.1108716758625589</v>
      </c>
      <c r="M463" s="60">
        <f t="shared" si="115"/>
        <v>6.7737268518518523E-2</v>
      </c>
      <c r="N463" s="58">
        <f t="shared" si="116"/>
        <v>2341</v>
      </c>
      <c r="O463" s="58">
        <f t="shared" si="117"/>
        <v>2341</v>
      </c>
      <c r="P463" s="58">
        <f t="shared" si="118"/>
        <v>3456</v>
      </c>
      <c r="Q463" s="58" t="str">
        <f t="shared" si="119"/>
        <v/>
      </c>
      <c r="R463" s="58">
        <f t="shared" si="120"/>
        <v>692</v>
      </c>
      <c r="S463" s="53" t="str">
        <f t="shared" si="121"/>
        <v/>
      </c>
      <c r="T463" s="60">
        <f t="shared" si="122"/>
        <v>6.7737268518518523E-2</v>
      </c>
      <c r="U463" s="60">
        <f t="shared" si="123"/>
        <v>0.6786892361111112</v>
      </c>
      <c r="V463" s="20"/>
      <c r="W463" s="22" t="str">
        <f t="shared" si="124"/>
        <v>Lab</v>
      </c>
      <c r="X463" s="17" t="str">
        <f t="shared" si="125"/>
        <v>Lab</v>
      </c>
      <c r="Y463" s="17" t="str">
        <f t="shared" si="126"/>
        <v>Con</v>
      </c>
      <c r="Z463" s="17" t="str">
        <f t="shared" si="127"/>
        <v>Con</v>
      </c>
      <c r="AA463" s="17" t="s">
        <v>7</v>
      </c>
      <c r="AB463" s="19" t="s">
        <v>4</v>
      </c>
      <c r="AC463" s="17" t="s">
        <v>7</v>
      </c>
    </row>
    <row r="464" spans="1:29" s="4" customFormat="1" ht="15.75" x14ac:dyDescent="0.25">
      <c r="A464" s="47" t="s">
        <v>476</v>
      </c>
      <c r="B464" s="48" t="s">
        <v>670</v>
      </c>
      <c r="C464" s="38">
        <v>2005</v>
      </c>
      <c r="D464" s="61">
        <v>66397</v>
      </c>
      <c r="E464" s="61">
        <v>38861</v>
      </c>
      <c r="F464" s="40">
        <f t="shared" si="112"/>
        <v>0.58528246758136659</v>
      </c>
      <c r="G464" s="49" t="s">
        <v>7</v>
      </c>
      <c r="H464" s="50">
        <v>19968</v>
      </c>
      <c r="I464" s="51">
        <f t="shared" si="113"/>
        <v>7852</v>
      </c>
      <c r="J464" s="44" t="s">
        <v>8</v>
      </c>
      <c r="K464" s="64">
        <v>12116</v>
      </c>
      <c r="L464" s="45">
        <f t="shared" si="114"/>
        <v>0.3117778749903502</v>
      </c>
      <c r="M464" s="45">
        <f t="shared" si="115"/>
        <v>0.18247812401162702</v>
      </c>
      <c r="N464" s="44">
        <f t="shared" si="116"/>
        <v>6058</v>
      </c>
      <c r="O464" s="44">
        <f t="shared" si="117"/>
        <v>6058</v>
      </c>
      <c r="P464" s="44">
        <f t="shared" si="118"/>
        <v>3320</v>
      </c>
      <c r="Q464" s="44" t="str">
        <f t="shared" si="119"/>
        <v/>
      </c>
      <c r="R464" s="44">
        <f t="shared" si="120"/>
        <v>664</v>
      </c>
      <c r="S464" s="39" t="str">
        <f t="shared" si="121"/>
        <v/>
      </c>
      <c r="T464" s="45">
        <f t="shared" si="122"/>
        <v>0.18247812401162702</v>
      </c>
      <c r="U464" s="45">
        <f t="shared" si="123"/>
        <v>0.76776059159299359</v>
      </c>
      <c r="W464" s="21" t="str">
        <f t="shared" si="124"/>
        <v>Lab</v>
      </c>
      <c r="X464" s="7" t="str">
        <f t="shared" si="125"/>
        <v>Lab</v>
      </c>
      <c r="Y464" s="7" t="str">
        <f t="shared" si="126"/>
        <v>Lab</v>
      </c>
      <c r="Z464" s="7" t="str">
        <f t="shared" si="127"/>
        <v>LD</v>
      </c>
      <c r="AA464" s="7" t="s">
        <v>7</v>
      </c>
      <c r="AB464" s="7" t="s">
        <v>7</v>
      </c>
      <c r="AC464" s="7" t="s">
        <v>7</v>
      </c>
    </row>
    <row r="465" spans="1:29" s="4" customFormat="1" ht="15.75" x14ac:dyDescent="0.25">
      <c r="A465" s="47" t="s">
        <v>477</v>
      </c>
      <c r="B465" s="48" t="s">
        <v>663</v>
      </c>
      <c r="C465" s="38">
        <v>2005</v>
      </c>
      <c r="D465" s="61">
        <v>63150</v>
      </c>
      <c r="E465" s="61">
        <v>40291</v>
      </c>
      <c r="F465" s="40">
        <f t="shared" si="112"/>
        <v>0.63802058590657162</v>
      </c>
      <c r="G465" s="49" t="s">
        <v>7</v>
      </c>
      <c r="H465" s="50">
        <v>18012</v>
      </c>
      <c r="I465" s="51">
        <f t="shared" si="113"/>
        <v>15296</v>
      </c>
      <c r="J465" s="44" t="s">
        <v>4</v>
      </c>
      <c r="K465" s="64">
        <v>2716</v>
      </c>
      <c r="L465" s="45">
        <f t="shared" si="114"/>
        <v>6.7409595194956692E-2</v>
      </c>
      <c r="M465" s="45">
        <f t="shared" si="115"/>
        <v>4.3008709422011085E-2</v>
      </c>
      <c r="N465" s="44">
        <f t="shared" si="116"/>
        <v>1358</v>
      </c>
      <c r="O465" s="44">
        <f t="shared" si="117"/>
        <v>1358</v>
      </c>
      <c r="P465" s="44">
        <f t="shared" si="118"/>
        <v>3158</v>
      </c>
      <c r="Q465" s="44" t="str">
        <f t="shared" si="119"/>
        <v>YES</v>
      </c>
      <c r="R465" s="44">
        <f t="shared" si="120"/>
        <v>632</v>
      </c>
      <c r="S465" s="39" t="str">
        <f t="shared" si="121"/>
        <v/>
      </c>
      <c r="T465" s="45">
        <f t="shared" si="122"/>
        <v>4.3008709422011085E-2</v>
      </c>
      <c r="U465" s="45">
        <f t="shared" si="123"/>
        <v>0.6810292953285827</v>
      </c>
      <c r="W465" s="21" t="str">
        <f t="shared" si="124"/>
        <v>Con</v>
      </c>
      <c r="X465" s="7" t="str">
        <f t="shared" si="125"/>
        <v>Lab</v>
      </c>
      <c r="Y465" s="7" t="str">
        <f t="shared" si="126"/>
        <v>Con</v>
      </c>
      <c r="Z465" s="7" t="str">
        <f t="shared" si="127"/>
        <v>Con</v>
      </c>
      <c r="AA465" s="7" t="s">
        <v>4</v>
      </c>
      <c r="AB465" s="10" t="s">
        <v>4</v>
      </c>
      <c r="AC465" s="10" t="s">
        <v>4</v>
      </c>
    </row>
    <row r="466" spans="1:29" s="4" customFormat="1" ht="15.75" x14ac:dyDescent="0.25">
      <c r="A466" s="52" t="s">
        <v>760</v>
      </c>
      <c r="B466" s="48" t="s">
        <v>666</v>
      </c>
      <c r="C466" s="38">
        <v>2005</v>
      </c>
      <c r="D466" s="61">
        <v>75886</v>
      </c>
      <c r="E466" s="61">
        <v>40680</v>
      </c>
      <c r="F466" s="40">
        <f t="shared" si="112"/>
        <v>0.53606725878291117</v>
      </c>
      <c r="G466" s="49" t="s">
        <v>7</v>
      </c>
      <c r="H466" s="50">
        <v>18196</v>
      </c>
      <c r="I466" s="51">
        <f t="shared" si="113"/>
        <v>12065</v>
      </c>
      <c r="J466" s="44" t="s">
        <v>4</v>
      </c>
      <c r="K466" s="64">
        <v>6131</v>
      </c>
      <c r="L466" s="45">
        <f t="shared" si="114"/>
        <v>0.15071288102261554</v>
      </c>
      <c r="M466" s="45">
        <f t="shared" si="115"/>
        <v>8.0792240993068545E-2</v>
      </c>
      <c r="N466" s="44">
        <f t="shared" si="116"/>
        <v>3065.5</v>
      </c>
      <c r="O466" s="44">
        <f t="shared" si="117"/>
        <v>3065.5</v>
      </c>
      <c r="P466" s="44">
        <f t="shared" si="118"/>
        <v>3795</v>
      </c>
      <c r="Q466" s="44" t="str">
        <f t="shared" si="119"/>
        <v/>
      </c>
      <c r="R466" s="44">
        <f t="shared" si="120"/>
        <v>759</v>
      </c>
      <c r="S466" s="39" t="str">
        <f t="shared" si="121"/>
        <v/>
      </c>
      <c r="T466" s="45">
        <f t="shared" si="122"/>
        <v>8.0792240993068545E-2</v>
      </c>
      <c r="U466" s="45">
        <f t="shared" si="123"/>
        <v>0.61685949977597976</v>
      </c>
      <c r="W466" s="21" t="str">
        <f t="shared" si="124"/>
        <v>Lab</v>
      </c>
      <c r="X466" s="7" t="str">
        <f t="shared" si="125"/>
        <v>Lab</v>
      </c>
      <c r="Y466" s="7" t="str">
        <f t="shared" si="126"/>
        <v>Con</v>
      </c>
      <c r="Z466" s="7" t="str">
        <f t="shared" si="127"/>
        <v>Con</v>
      </c>
      <c r="AA466" s="7" t="s">
        <v>7</v>
      </c>
      <c r="AB466" s="7" t="s">
        <v>7</v>
      </c>
      <c r="AC466" s="7" t="s">
        <v>7</v>
      </c>
    </row>
    <row r="467" spans="1:29" s="4" customFormat="1" ht="15.75" x14ac:dyDescent="0.25">
      <c r="A467" s="47" t="s">
        <v>478</v>
      </c>
      <c r="B467" s="48" t="s">
        <v>662</v>
      </c>
      <c r="C467" s="38">
        <v>2005</v>
      </c>
      <c r="D467" s="61">
        <v>65699</v>
      </c>
      <c r="E467" s="61">
        <v>42605</v>
      </c>
      <c r="F467" s="40">
        <f t="shared" si="112"/>
        <v>0.64848780042314191</v>
      </c>
      <c r="G467" s="49" t="s">
        <v>4</v>
      </c>
      <c r="H467" s="50">
        <v>20884</v>
      </c>
      <c r="I467" s="51">
        <f t="shared" si="113"/>
        <v>9896</v>
      </c>
      <c r="J467" s="44" t="s">
        <v>8</v>
      </c>
      <c r="K467" s="64">
        <v>10988</v>
      </c>
      <c r="L467" s="45">
        <f t="shared" si="114"/>
        <v>0.2579040018777139</v>
      </c>
      <c r="M467" s="45">
        <f t="shared" si="115"/>
        <v>0.16724759889800453</v>
      </c>
      <c r="N467" s="44">
        <f t="shared" si="116"/>
        <v>5494</v>
      </c>
      <c r="O467" s="44" t="str">
        <f t="shared" si="117"/>
        <v/>
      </c>
      <c r="P467" s="44">
        <f t="shared" si="118"/>
        <v>3285</v>
      </c>
      <c r="Q467" s="44" t="str">
        <f t="shared" si="119"/>
        <v/>
      </c>
      <c r="R467" s="44">
        <f t="shared" si="120"/>
        <v>657</v>
      </c>
      <c r="S467" s="39" t="str">
        <f t="shared" si="121"/>
        <v/>
      </c>
      <c r="T467" s="45">
        <f t="shared" si="122"/>
        <v>0.16724759889800453</v>
      </c>
      <c r="U467" s="45">
        <f t="shared" si="123"/>
        <v>0.81573539932114647</v>
      </c>
      <c r="W467" s="21" t="str">
        <f t="shared" si="124"/>
        <v>Con</v>
      </c>
      <c r="X467" s="7" t="str">
        <f t="shared" si="125"/>
        <v>Con</v>
      </c>
      <c r="Y467" s="7" t="str">
        <f t="shared" si="126"/>
        <v>Con</v>
      </c>
      <c r="Z467" s="7" t="str">
        <f t="shared" si="127"/>
        <v>LD</v>
      </c>
      <c r="AA467" s="7" t="s">
        <v>4</v>
      </c>
      <c r="AB467" s="7" t="s">
        <v>4</v>
      </c>
      <c r="AC467" s="7" t="s">
        <v>4</v>
      </c>
    </row>
    <row r="468" spans="1:29" s="4" customFormat="1" ht="15.75" x14ac:dyDescent="0.25">
      <c r="A468" s="47" t="s">
        <v>479</v>
      </c>
      <c r="B468" s="48" t="s">
        <v>661</v>
      </c>
      <c r="C468" s="38">
        <v>2005</v>
      </c>
      <c r="D468" s="61">
        <v>65714</v>
      </c>
      <c r="E468" s="61">
        <v>47405</v>
      </c>
      <c r="F468" s="40">
        <f t="shared" si="112"/>
        <v>0.72138357123291841</v>
      </c>
      <c r="G468" s="49" t="s">
        <v>7</v>
      </c>
      <c r="H468" s="50">
        <v>20815</v>
      </c>
      <c r="I468" s="51">
        <f t="shared" si="113"/>
        <v>14158</v>
      </c>
      <c r="J468" s="44" t="s">
        <v>4</v>
      </c>
      <c r="K468" s="64">
        <v>6657</v>
      </c>
      <c r="L468" s="45">
        <f t="shared" si="114"/>
        <v>0.14042822487079423</v>
      </c>
      <c r="M468" s="45">
        <f t="shared" si="115"/>
        <v>0.10130261435919287</v>
      </c>
      <c r="N468" s="44">
        <f t="shared" si="116"/>
        <v>3328.5</v>
      </c>
      <c r="O468" s="44">
        <f t="shared" si="117"/>
        <v>3328.5</v>
      </c>
      <c r="P468" s="44">
        <f t="shared" si="118"/>
        <v>3286</v>
      </c>
      <c r="Q468" s="44" t="str">
        <f t="shared" si="119"/>
        <v/>
      </c>
      <c r="R468" s="44">
        <f t="shared" si="120"/>
        <v>658</v>
      </c>
      <c r="S468" s="39" t="str">
        <f t="shared" si="121"/>
        <v/>
      </c>
      <c r="T468" s="45">
        <f t="shared" si="122"/>
        <v>0.10130261435919287</v>
      </c>
      <c r="U468" s="45">
        <f t="shared" si="123"/>
        <v>0.82268618559211126</v>
      </c>
      <c r="W468" s="21" t="str">
        <f t="shared" si="124"/>
        <v>Lab</v>
      </c>
      <c r="X468" s="7" t="str">
        <f t="shared" si="125"/>
        <v>Lab</v>
      </c>
      <c r="Y468" s="7" t="str">
        <f t="shared" si="126"/>
        <v>Lab</v>
      </c>
      <c r="Z468" s="7" t="str">
        <f t="shared" si="127"/>
        <v>Con</v>
      </c>
      <c r="AA468" s="7" t="s">
        <v>7</v>
      </c>
      <c r="AB468" s="7" t="s">
        <v>7</v>
      </c>
      <c r="AC468" s="7" t="s">
        <v>7</v>
      </c>
    </row>
    <row r="469" spans="1:29" s="4" customFormat="1" ht="15.75" x14ac:dyDescent="0.25">
      <c r="A469" s="47" t="s">
        <v>480</v>
      </c>
      <c r="B469" s="48" t="s">
        <v>672</v>
      </c>
      <c r="C469" s="38">
        <v>2005</v>
      </c>
      <c r="D469" s="61">
        <v>50461</v>
      </c>
      <c r="E469" s="61">
        <v>31148</v>
      </c>
      <c r="F469" s="40">
        <f t="shared" si="112"/>
        <v>0.61726878183151346</v>
      </c>
      <c r="G469" s="49" t="s">
        <v>7</v>
      </c>
      <c r="H469" s="50">
        <v>21198</v>
      </c>
      <c r="I469" s="51">
        <f t="shared" si="113"/>
        <v>4956</v>
      </c>
      <c r="J469" s="44" t="s">
        <v>9</v>
      </c>
      <c r="K469" s="64">
        <v>16242</v>
      </c>
      <c r="L469" s="45">
        <f t="shared" si="114"/>
        <v>0.52144599974316164</v>
      </c>
      <c r="M469" s="45">
        <f t="shared" si="115"/>
        <v>0.32187233705237711</v>
      </c>
      <c r="N469" s="44">
        <f t="shared" si="116"/>
        <v>8121</v>
      </c>
      <c r="O469" s="44">
        <f t="shared" si="117"/>
        <v>8121</v>
      </c>
      <c r="P469" s="44">
        <f t="shared" si="118"/>
        <v>2524</v>
      </c>
      <c r="Q469" s="44" t="str">
        <f t="shared" si="119"/>
        <v/>
      </c>
      <c r="R469" s="44">
        <f t="shared" si="120"/>
        <v>505</v>
      </c>
      <c r="S469" s="39" t="str">
        <f t="shared" si="121"/>
        <v/>
      </c>
      <c r="T469" s="45">
        <f t="shared" si="122"/>
        <v>0.32187233705237711</v>
      </c>
      <c r="U469" s="45">
        <f t="shared" si="123"/>
        <v>0.93914111888389051</v>
      </c>
      <c r="W469" s="21" t="str">
        <f t="shared" si="124"/>
        <v>Lab</v>
      </c>
      <c r="X469" s="7" t="str">
        <f t="shared" si="125"/>
        <v>Lab</v>
      </c>
      <c r="Y469" s="7" t="str">
        <f t="shared" si="126"/>
        <v>Lab</v>
      </c>
      <c r="Z469" s="7" t="str">
        <f t="shared" si="127"/>
        <v>Lab</v>
      </c>
      <c r="AA469" s="7" t="s">
        <v>7</v>
      </c>
      <c r="AB469" s="7" t="s">
        <v>7</v>
      </c>
      <c r="AC469" s="7" t="s">
        <v>7</v>
      </c>
    </row>
    <row r="470" spans="1:29" s="4" customFormat="1" ht="15.75" x14ac:dyDescent="0.25">
      <c r="A470" s="52" t="s">
        <v>774</v>
      </c>
      <c r="B470" s="48" t="s">
        <v>664</v>
      </c>
      <c r="C470" s="38">
        <v>2005</v>
      </c>
      <c r="D470" s="61">
        <v>74464</v>
      </c>
      <c r="E470" s="61">
        <v>47511</v>
      </c>
      <c r="F470" s="40">
        <f t="shared" si="112"/>
        <v>0.63803985818650621</v>
      </c>
      <c r="G470" s="49" t="s">
        <v>7</v>
      </c>
      <c r="H470" s="50">
        <v>20428</v>
      </c>
      <c r="I470" s="51">
        <f t="shared" si="113"/>
        <v>18244</v>
      </c>
      <c r="J470" s="44" t="s">
        <v>4</v>
      </c>
      <c r="K470" s="64">
        <v>2184</v>
      </c>
      <c r="L470" s="45">
        <f t="shared" si="114"/>
        <v>4.5968302077413654E-2</v>
      </c>
      <c r="M470" s="45">
        <f t="shared" si="115"/>
        <v>2.9329608938547486E-2</v>
      </c>
      <c r="N470" s="44">
        <f t="shared" si="116"/>
        <v>1092</v>
      </c>
      <c r="O470" s="44">
        <f t="shared" si="117"/>
        <v>1092</v>
      </c>
      <c r="P470" s="44">
        <f t="shared" si="118"/>
        <v>3724</v>
      </c>
      <c r="Q470" s="44" t="str">
        <f t="shared" si="119"/>
        <v>YES</v>
      </c>
      <c r="R470" s="44">
        <f t="shared" si="120"/>
        <v>745</v>
      </c>
      <c r="S470" s="39" t="str">
        <f t="shared" si="121"/>
        <v/>
      </c>
      <c r="T470" s="45">
        <f t="shared" si="122"/>
        <v>2.9329608938547486E-2</v>
      </c>
      <c r="U470" s="45">
        <f t="shared" si="123"/>
        <v>0.66736946712505374</v>
      </c>
      <c r="W470" s="21" t="str">
        <f t="shared" si="124"/>
        <v>Con</v>
      </c>
      <c r="X470" s="7" t="str">
        <f t="shared" si="125"/>
        <v>Lab</v>
      </c>
      <c r="Y470" s="7" t="str">
        <f t="shared" si="126"/>
        <v>Con</v>
      </c>
      <c r="Z470" s="7" t="str">
        <f t="shared" si="127"/>
        <v>Con</v>
      </c>
      <c r="AA470" s="7" t="s">
        <v>4</v>
      </c>
      <c r="AB470" s="10" t="s">
        <v>4</v>
      </c>
      <c r="AC470" s="10" t="s">
        <v>4</v>
      </c>
    </row>
    <row r="471" spans="1:29" s="4" customFormat="1" ht="15.75" x14ac:dyDescent="0.25">
      <c r="A471" s="52" t="s">
        <v>481</v>
      </c>
      <c r="B471" s="48" t="s">
        <v>664</v>
      </c>
      <c r="C471" s="38">
        <v>2005</v>
      </c>
      <c r="D471" s="61">
        <v>75692</v>
      </c>
      <c r="E471" s="61">
        <v>49766</v>
      </c>
      <c r="F471" s="40">
        <f t="shared" si="112"/>
        <v>0.65748031496062997</v>
      </c>
      <c r="G471" s="49" t="s">
        <v>4</v>
      </c>
      <c r="H471" s="50">
        <v>25834</v>
      </c>
      <c r="I471" s="51">
        <f t="shared" si="113"/>
        <v>11663</v>
      </c>
      <c r="J471" s="44" t="s">
        <v>8</v>
      </c>
      <c r="K471" s="64">
        <v>14171</v>
      </c>
      <c r="L471" s="45">
        <f t="shared" si="114"/>
        <v>0.28475264236627418</v>
      </c>
      <c r="M471" s="45">
        <f t="shared" si="115"/>
        <v>0.18721925698884956</v>
      </c>
      <c r="N471" s="44">
        <f t="shared" si="116"/>
        <v>7085.5</v>
      </c>
      <c r="O471" s="44" t="str">
        <f t="shared" si="117"/>
        <v/>
      </c>
      <c r="P471" s="44">
        <f t="shared" si="118"/>
        <v>3785</v>
      </c>
      <c r="Q471" s="44" t="str">
        <f t="shared" si="119"/>
        <v/>
      </c>
      <c r="R471" s="44">
        <f t="shared" si="120"/>
        <v>757</v>
      </c>
      <c r="S471" s="39" t="str">
        <f t="shared" si="121"/>
        <v/>
      </c>
      <c r="T471" s="45">
        <f t="shared" si="122"/>
        <v>0.18721925698884956</v>
      </c>
      <c r="U471" s="45">
        <f t="shared" si="123"/>
        <v>0.84469957194947953</v>
      </c>
      <c r="W471" s="21" t="str">
        <f t="shared" si="124"/>
        <v>Con</v>
      </c>
      <c r="X471" s="7" t="str">
        <f t="shared" si="125"/>
        <v>Con</v>
      </c>
      <c r="Y471" s="7" t="str">
        <f t="shared" si="126"/>
        <v>Con</v>
      </c>
      <c r="Z471" s="7" t="str">
        <f t="shared" si="127"/>
        <v>LD</v>
      </c>
      <c r="AA471" s="7" t="s">
        <v>4</v>
      </c>
      <c r="AB471" s="7" t="s">
        <v>4</v>
      </c>
      <c r="AC471" s="7" t="s">
        <v>4</v>
      </c>
    </row>
    <row r="472" spans="1:29" s="4" customFormat="1" ht="31.5" x14ac:dyDescent="0.25">
      <c r="A472" s="52" t="s">
        <v>482</v>
      </c>
      <c r="B472" s="48" t="s">
        <v>681</v>
      </c>
      <c r="C472" s="38">
        <v>2005</v>
      </c>
      <c r="D472" s="61">
        <v>69367</v>
      </c>
      <c r="E472" s="61">
        <v>45200</v>
      </c>
      <c r="F472" s="40">
        <f t="shared" si="112"/>
        <v>0.65160667176034714</v>
      </c>
      <c r="G472" s="49" t="s">
        <v>4</v>
      </c>
      <c r="H472" s="50">
        <v>26722</v>
      </c>
      <c r="I472" s="51">
        <f t="shared" si="113"/>
        <v>8915</v>
      </c>
      <c r="J472" s="44" t="s">
        <v>7</v>
      </c>
      <c r="K472" s="64">
        <v>17807</v>
      </c>
      <c r="L472" s="45">
        <f t="shared" si="114"/>
        <v>0.39396017699115043</v>
      </c>
      <c r="M472" s="45">
        <f t="shared" si="115"/>
        <v>0.25670707973532081</v>
      </c>
      <c r="N472" s="44">
        <f t="shared" si="116"/>
        <v>8903.5</v>
      </c>
      <c r="O472" s="44" t="str">
        <f t="shared" si="117"/>
        <v/>
      </c>
      <c r="P472" s="44">
        <f t="shared" si="118"/>
        <v>3469</v>
      </c>
      <c r="Q472" s="44" t="str">
        <f t="shared" si="119"/>
        <v/>
      </c>
      <c r="R472" s="44">
        <f t="shared" si="120"/>
        <v>694</v>
      </c>
      <c r="S472" s="39" t="str">
        <f t="shared" si="121"/>
        <v/>
      </c>
      <c r="T472" s="45">
        <f t="shared" si="122"/>
        <v>0.25670707973532081</v>
      </c>
      <c r="U472" s="45">
        <f t="shared" si="123"/>
        <v>0.90831375149566795</v>
      </c>
      <c r="W472" s="21" t="str">
        <f t="shared" si="124"/>
        <v>Con</v>
      </c>
      <c r="X472" s="7" t="str">
        <f t="shared" si="125"/>
        <v>Con</v>
      </c>
      <c r="Y472" s="7" t="str">
        <f t="shared" si="126"/>
        <v>Con</v>
      </c>
      <c r="Z472" s="7" t="str">
        <f t="shared" si="127"/>
        <v>Con</v>
      </c>
      <c r="AA472" s="7" t="s">
        <v>4</v>
      </c>
      <c r="AB472" s="7" t="s">
        <v>4</v>
      </c>
      <c r="AC472" s="7" t="s">
        <v>4</v>
      </c>
    </row>
    <row r="473" spans="1:29" s="4" customFormat="1" ht="15.75" x14ac:dyDescent="0.25">
      <c r="A473" s="47" t="s">
        <v>483</v>
      </c>
      <c r="B473" s="48" t="s">
        <v>666</v>
      </c>
      <c r="C473" s="38">
        <v>2005</v>
      </c>
      <c r="D473" s="61">
        <v>69992</v>
      </c>
      <c r="E473" s="61">
        <v>51374</v>
      </c>
      <c r="F473" s="40">
        <f t="shared" si="112"/>
        <v>0.7339981712195679</v>
      </c>
      <c r="G473" s="49" t="s">
        <v>8</v>
      </c>
      <c r="H473" s="50">
        <v>24011</v>
      </c>
      <c r="I473" s="51">
        <f t="shared" si="113"/>
        <v>20280</v>
      </c>
      <c r="J473" s="44" t="s">
        <v>4</v>
      </c>
      <c r="K473" s="64">
        <v>3731</v>
      </c>
      <c r="L473" s="45">
        <f t="shared" si="114"/>
        <v>7.2624284657608909E-2</v>
      </c>
      <c r="M473" s="45">
        <f t="shared" si="115"/>
        <v>5.3306092124814262E-2</v>
      </c>
      <c r="N473" s="44">
        <f t="shared" si="116"/>
        <v>1865.5</v>
      </c>
      <c r="O473" s="44" t="str">
        <f t="shared" si="117"/>
        <v/>
      </c>
      <c r="P473" s="44">
        <f t="shared" si="118"/>
        <v>3500</v>
      </c>
      <c r="Q473" s="44" t="str">
        <f t="shared" si="119"/>
        <v/>
      </c>
      <c r="R473" s="44">
        <f t="shared" si="120"/>
        <v>700</v>
      </c>
      <c r="S473" s="39" t="str">
        <f t="shared" si="121"/>
        <v/>
      </c>
      <c r="T473" s="45">
        <f t="shared" si="122"/>
        <v>5.3306092124814262E-2</v>
      </c>
      <c r="U473" s="45">
        <f t="shared" si="123"/>
        <v>0.78730426334438219</v>
      </c>
      <c r="W473" s="21" t="str">
        <f t="shared" si="124"/>
        <v>LD</v>
      </c>
      <c r="X473" s="7" t="str">
        <f t="shared" si="125"/>
        <v>LD</v>
      </c>
      <c r="Y473" s="7" t="str">
        <f t="shared" si="126"/>
        <v>LD</v>
      </c>
      <c r="Z473" s="7" t="str">
        <f t="shared" si="127"/>
        <v>Con</v>
      </c>
      <c r="AA473" s="7" t="s">
        <v>4</v>
      </c>
      <c r="AB473" s="6" t="s">
        <v>8</v>
      </c>
      <c r="AC473" s="6" t="s">
        <v>8</v>
      </c>
    </row>
    <row r="474" spans="1:29" s="4" customFormat="1" ht="15.75" x14ac:dyDescent="0.25">
      <c r="A474" s="47" t="s">
        <v>484</v>
      </c>
      <c r="B474" s="48" t="s">
        <v>664</v>
      </c>
      <c r="C474" s="38">
        <v>2005</v>
      </c>
      <c r="D474" s="61">
        <v>69894</v>
      </c>
      <c r="E474" s="61">
        <v>40836</v>
      </c>
      <c r="F474" s="40">
        <f t="shared" si="112"/>
        <v>0.58425615932698083</v>
      </c>
      <c r="G474" s="49" t="s">
        <v>8</v>
      </c>
      <c r="H474" s="50">
        <v>16787</v>
      </c>
      <c r="I474" s="51">
        <f t="shared" si="113"/>
        <v>16345</v>
      </c>
      <c r="J474" s="44" t="s">
        <v>7</v>
      </c>
      <c r="K474" s="64">
        <v>442</v>
      </c>
      <c r="L474" s="45">
        <f t="shared" si="114"/>
        <v>1.0823782936624548E-2</v>
      </c>
      <c r="M474" s="45">
        <f t="shared" si="115"/>
        <v>6.3238618479411679E-3</v>
      </c>
      <c r="N474" s="44">
        <f t="shared" si="116"/>
        <v>221</v>
      </c>
      <c r="O474" s="44" t="str">
        <f t="shared" si="117"/>
        <v/>
      </c>
      <c r="P474" s="44">
        <f t="shared" si="118"/>
        <v>3495</v>
      </c>
      <c r="Q474" s="44" t="str">
        <f t="shared" si="119"/>
        <v>YES</v>
      </c>
      <c r="R474" s="44">
        <f t="shared" si="120"/>
        <v>699</v>
      </c>
      <c r="S474" s="39" t="str">
        <f t="shared" si="121"/>
        <v>YES</v>
      </c>
      <c r="T474" s="45">
        <f t="shared" si="122"/>
        <v>6.3238618479411679E-3</v>
      </c>
      <c r="U474" s="45">
        <f t="shared" si="123"/>
        <v>0.59058002117492203</v>
      </c>
      <c r="W474" s="21" t="str">
        <f t="shared" si="124"/>
        <v>Lab</v>
      </c>
      <c r="X474" s="7" t="str">
        <f t="shared" si="125"/>
        <v>Lab</v>
      </c>
      <c r="Y474" s="7" t="str">
        <f t="shared" si="126"/>
        <v>Lab</v>
      </c>
      <c r="Z474" s="7" t="str">
        <f t="shared" si="127"/>
        <v>Lab</v>
      </c>
      <c r="AA474" s="7" t="s">
        <v>7</v>
      </c>
      <c r="AB474" s="6" t="s">
        <v>8</v>
      </c>
      <c r="AC474" s="6" t="s">
        <v>8</v>
      </c>
    </row>
    <row r="475" spans="1:29" s="4" customFormat="1" ht="15.75" x14ac:dyDescent="0.25">
      <c r="A475" s="47" t="s">
        <v>486</v>
      </c>
      <c r="B475" s="48" t="s">
        <v>668</v>
      </c>
      <c r="C475" s="38">
        <v>2005</v>
      </c>
      <c r="D475" s="61">
        <v>70708</v>
      </c>
      <c r="E475" s="61">
        <v>39466</v>
      </c>
      <c r="F475" s="40">
        <f t="shared" si="112"/>
        <v>0.5581546642529841</v>
      </c>
      <c r="G475" s="49" t="s">
        <v>4</v>
      </c>
      <c r="H475" s="50">
        <v>17874</v>
      </c>
      <c r="I475" s="51">
        <f t="shared" si="113"/>
        <v>12384</v>
      </c>
      <c r="J475" s="44" t="s">
        <v>7</v>
      </c>
      <c r="K475" s="64">
        <v>5490</v>
      </c>
      <c r="L475" s="45">
        <f t="shared" si="114"/>
        <v>0.13910707951147824</v>
      </c>
      <c r="M475" s="45">
        <f t="shared" si="115"/>
        <v>7.7643265259942293E-2</v>
      </c>
      <c r="N475" s="44">
        <f t="shared" si="116"/>
        <v>2745</v>
      </c>
      <c r="O475" s="44" t="str">
        <f t="shared" si="117"/>
        <v/>
      </c>
      <c r="P475" s="44">
        <f t="shared" si="118"/>
        <v>3536</v>
      </c>
      <c r="Q475" s="44" t="str">
        <f t="shared" si="119"/>
        <v/>
      </c>
      <c r="R475" s="44">
        <f t="shared" si="120"/>
        <v>708</v>
      </c>
      <c r="S475" s="39" t="str">
        <f t="shared" si="121"/>
        <v/>
      </c>
      <c r="T475" s="45">
        <f t="shared" si="122"/>
        <v>7.7643265259942293E-2</v>
      </c>
      <c r="U475" s="45">
        <f t="shared" si="123"/>
        <v>0.63579792951292635</v>
      </c>
      <c r="W475" s="21" t="str">
        <f t="shared" si="124"/>
        <v>Con</v>
      </c>
      <c r="X475" s="7" t="str">
        <f t="shared" si="125"/>
        <v>Con</v>
      </c>
      <c r="Y475" s="7" t="str">
        <f t="shared" si="126"/>
        <v>Lab</v>
      </c>
      <c r="Z475" s="7" t="str">
        <f t="shared" si="127"/>
        <v>Lab</v>
      </c>
      <c r="AA475" s="7" t="s">
        <v>4</v>
      </c>
      <c r="AB475" s="7" t="s">
        <v>4</v>
      </c>
      <c r="AC475" s="10" t="s">
        <v>4</v>
      </c>
    </row>
    <row r="476" spans="1:29" s="4" customFormat="1" ht="15.75" x14ac:dyDescent="0.25">
      <c r="A476" s="47" t="s">
        <v>487</v>
      </c>
      <c r="B476" s="48" t="s">
        <v>666</v>
      </c>
      <c r="C476" s="38">
        <v>2005</v>
      </c>
      <c r="D476" s="61">
        <v>58540</v>
      </c>
      <c r="E476" s="61">
        <v>36482</v>
      </c>
      <c r="F476" s="40">
        <f t="shared" si="112"/>
        <v>0.62319781346088143</v>
      </c>
      <c r="G476" s="49" t="s">
        <v>4</v>
      </c>
      <c r="H476" s="50">
        <v>21560</v>
      </c>
      <c r="I476" s="51">
        <f t="shared" si="113"/>
        <v>9971</v>
      </c>
      <c r="J476" s="44" t="s">
        <v>7</v>
      </c>
      <c r="K476" s="64">
        <v>11589</v>
      </c>
      <c r="L476" s="45">
        <f t="shared" si="114"/>
        <v>0.31766350529028015</v>
      </c>
      <c r="M476" s="45">
        <f t="shared" si="115"/>
        <v>0.19796720191322173</v>
      </c>
      <c r="N476" s="44">
        <f t="shared" si="116"/>
        <v>5794.5</v>
      </c>
      <c r="O476" s="44" t="str">
        <f t="shared" si="117"/>
        <v/>
      </c>
      <c r="P476" s="44">
        <f t="shared" si="118"/>
        <v>2927</v>
      </c>
      <c r="Q476" s="44" t="str">
        <f t="shared" si="119"/>
        <v/>
      </c>
      <c r="R476" s="44">
        <f t="shared" si="120"/>
        <v>586</v>
      </c>
      <c r="S476" s="39" t="str">
        <f t="shared" si="121"/>
        <v/>
      </c>
      <c r="T476" s="45">
        <f t="shared" si="122"/>
        <v>0.19796720191322173</v>
      </c>
      <c r="U476" s="45">
        <f t="shared" si="123"/>
        <v>0.82116501537410314</v>
      </c>
      <c r="W476" s="21" t="str">
        <f t="shared" si="124"/>
        <v>Con</v>
      </c>
      <c r="X476" s="7" t="str">
        <f t="shared" si="125"/>
        <v>Con</v>
      </c>
      <c r="Y476" s="7" t="str">
        <f t="shared" si="126"/>
        <v>Con</v>
      </c>
      <c r="Z476" s="7" t="str">
        <f t="shared" si="127"/>
        <v>Lab</v>
      </c>
      <c r="AA476" s="7" t="s">
        <v>4</v>
      </c>
      <c r="AB476" s="7" t="s">
        <v>4</v>
      </c>
      <c r="AC476" s="7" t="s">
        <v>4</v>
      </c>
    </row>
    <row r="477" spans="1:29" s="4" customFormat="1" ht="15.75" x14ac:dyDescent="0.25">
      <c r="A477" s="47" t="s">
        <v>696</v>
      </c>
      <c r="B477" s="48" t="s">
        <v>662</v>
      </c>
      <c r="C477" s="38">
        <v>2005</v>
      </c>
      <c r="D477" s="61">
        <v>72177</v>
      </c>
      <c r="E477" s="61">
        <v>50311</v>
      </c>
      <c r="F477" s="40">
        <f t="shared" si="112"/>
        <v>0.69705030688446457</v>
      </c>
      <c r="G477" s="49" t="s">
        <v>8</v>
      </c>
      <c r="H477" s="50">
        <v>22465</v>
      </c>
      <c r="I477" s="51">
        <f t="shared" si="113"/>
        <v>22340</v>
      </c>
      <c r="J477" s="44" t="s">
        <v>4</v>
      </c>
      <c r="K477" s="64">
        <v>125</v>
      </c>
      <c r="L477" s="45">
        <f t="shared" si="114"/>
        <v>2.4845461231142296E-3</v>
      </c>
      <c r="M477" s="45">
        <f t="shared" si="115"/>
        <v>1.7318536375853803E-3</v>
      </c>
      <c r="N477" s="44">
        <f t="shared" si="116"/>
        <v>62.5</v>
      </c>
      <c r="O477" s="44" t="str">
        <f t="shared" si="117"/>
        <v/>
      </c>
      <c r="P477" s="44">
        <f t="shared" si="118"/>
        <v>3609</v>
      </c>
      <c r="Q477" s="44" t="str">
        <f t="shared" si="119"/>
        <v>YES</v>
      </c>
      <c r="R477" s="44">
        <f t="shared" si="120"/>
        <v>722</v>
      </c>
      <c r="S477" s="39" t="str">
        <f t="shared" si="121"/>
        <v>YES</v>
      </c>
      <c r="T477" s="45">
        <f t="shared" si="122"/>
        <v>1.7318536375853803E-3</v>
      </c>
      <c r="U477" s="45">
        <f t="shared" si="123"/>
        <v>0.69878216052205</v>
      </c>
      <c r="W477" s="21" t="str">
        <f t="shared" si="124"/>
        <v>Con</v>
      </c>
      <c r="X477" s="7" t="str">
        <f t="shared" si="125"/>
        <v>Con</v>
      </c>
      <c r="Y477" s="7" t="str">
        <f t="shared" si="126"/>
        <v>Con</v>
      </c>
      <c r="Z477" s="7" t="str">
        <f t="shared" si="127"/>
        <v>Con</v>
      </c>
      <c r="AA477" s="7" t="s">
        <v>4</v>
      </c>
      <c r="AB477" s="6" t="s">
        <v>8</v>
      </c>
      <c r="AC477" s="6" t="s">
        <v>8</v>
      </c>
    </row>
    <row r="478" spans="1:29" s="4" customFormat="1" ht="15.75" x14ac:dyDescent="0.25">
      <c r="A478" s="47" t="s">
        <v>489</v>
      </c>
      <c r="B478" s="48" t="s">
        <v>661</v>
      </c>
      <c r="C478" s="38">
        <v>2005</v>
      </c>
      <c r="D478" s="61">
        <v>50351</v>
      </c>
      <c r="E478" s="61">
        <v>32538</v>
      </c>
      <c r="F478" s="40">
        <f t="shared" si="112"/>
        <v>0.64622351095310915</v>
      </c>
      <c r="G478" s="49" t="s">
        <v>8</v>
      </c>
      <c r="H478" s="50">
        <v>19100</v>
      </c>
      <c r="I478" s="51">
        <f t="shared" si="113"/>
        <v>4851</v>
      </c>
      <c r="J478" s="44" t="s">
        <v>7</v>
      </c>
      <c r="K478" s="64">
        <v>14249</v>
      </c>
      <c r="L478" s="45">
        <f t="shared" si="114"/>
        <v>0.43791874116417728</v>
      </c>
      <c r="M478" s="45">
        <f t="shared" si="115"/>
        <v>0.2829933864272805</v>
      </c>
      <c r="N478" s="44">
        <f t="shared" si="116"/>
        <v>7124.5</v>
      </c>
      <c r="O478" s="44" t="str">
        <f t="shared" si="117"/>
        <v/>
      </c>
      <c r="P478" s="44">
        <f t="shared" si="118"/>
        <v>2518</v>
      </c>
      <c r="Q478" s="44" t="str">
        <f t="shared" si="119"/>
        <v/>
      </c>
      <c r="R478" s="44">
        <f t="shared" si="120"/>
        <v>504</v>
      </c>
      <c r="S478" s="39" t="str">
        <f t="shared" si="121"/>
        <v/>
      </c>
      <c r="T478" s="45">
        <f t="shared" si="122"/>
        <v>0.2829933864272805</v>
      </c>
      <c r="U478" s="45">
        <f t="shared" si="123"/>
        <v>0.92921689738038959</v>
      </c>
      <c r="W478" s="21" t="str">
        <f t="shared" si="124"/>
        <v>LD</v>
      </c>
      <c r="X478" s="7" t="str">
        <f t="shared" si="125"/>
        <v>LD</v>
      </c>
      <c r="Y478" s="7" t="str">
        <f t="shared" si="126"/>
        <v>LD</v>
      </c>
      <c r="Z478" s="7" t="str">
        <f t="shared" si="127"/>
        <v>LD</v>
      </c>
      <c r="AA478" s="7" t="s">
        <v>8</v>
      </c>
      <c r="AB478" s="6" t="s">
        <v>8</v>
      </c>
      <c r="AC478" s="6" t="s">
        <v>8</v>
      </c>
    </row>
    <row r="479" spans="1:29" s="4" customFormat="1" ht="15.75" x14ac:dyDescent="0.25">
      <c r="A479" s="47" t="s">
        <v>490</v>
      </c>
      <c r="B479" s="48" t="s">
        <v>664</v>
      </c>
      <c r="C479" s="38">
        <v>2005</v>
      </c>
      <c r="D479" s="61">
        <v>71753</v>
      </c>
      <c r="E479" s="61">
        <v>44437</v>
      </c>
      <c r="F479" s="40">
        <f t="shared" si="112"/>
        <v>0.61930511616239037</v>
      </c>
      <c r="G479" s="49" t="s">
        <v>7</v>
      </c>
      <c r="H479" s="50">
        <v>19073</v>
      </c>
      <c r="I479" s="51">
        <f t="shared" si="113"/>
        <v>15397</v>
      </c>
      <c r="J479" s="44" t="s">
        <v>4</v>
      </c>
      <c r="K479" s="64">
        <v>3676</v>
      </c>
      <c r="L479" s="45">
        <f t="shared" si="114"/>
        <v>8.2723856245921198E-2</v>
      </c>
      <c r="M479" s="45">
        <f t="shared" si="115"/>
        <v>5.1231307401781112E-2</v>
      </c>
      <c r="N479" s="44">
        <f t="shared" si="116"/>
        <v>1838</v>
      </c>
      <c r="O479" s="44">
        <f t="shared" si="117"/>
        <v>1838</v>
      </c>
      <c r="P479" s="44">
        <f t="shared" si="118"/>
        <v>3588</v>
      </c>
      <c r="Q479" s="44" t="str">
        <f t="shared" si="119"/>
        <v/>
      </c>
      <c r="R479" s="44">
        <f t="shared" si="120"/>
        <v>718</v>
      </c>
      <c r="S479" s="39" t="str">
        <f t="shared" si="121"/>
        <v/>
      </c>
      <c r="T479" s="45">
        <f t="shared" si="122"/>
        <v>5.1231307401781112E-2</v>
      </c>
      <c r="U479" s="45">
        <f t="shared" si="123"/>
        <v>0.67053642356417154</v>
      </c>
      <c r="W479" s="21" t="str">
        <f t="shared" si="124"/>
        <v>Lab</v>
      </c>
      <c r="X479" s="7" t="str">
        <f t="shared" si="125"/>
        <v>Lab</v>
      </c>
      <c r="Y479" s="7" t="str">
        <f t="shared" si="126"/>
        <v>Con</v>
      </c>
      <c r="Z479" s="7" t="str">
        <f t="shared" si="127"/>
        <v>Con</v>
      </c>
      <c r="AA479" s="7" t="s">
        <v>4</v>
      </c>
      <c r="AB479" s="10" t="s">
        <v>4</v>
      </c>
      <c r="AC479" s="10" t="s">
        <v>4</v>
      </c>
    </row>
    <row r="480" spans="1:29" s="4" customFormat="1" ht="31.5" x14ac:dyDescent="0.25">
      <c r="A480" s="47" t="s">
        <v>491</v>
      </c>
      <c r="B480" s="48" t="s">
        <v>681</v>
      </c>
      <c r="C480" s="38">
        <v>2005</v>
      </c>
      <c r="D480" s="61">
        <v>67933</v>
      </c>
      <c r="E480" s="61">
        <v>39495</v>
      </c>
      <c r="F480" s="40">
        <f t="shared" si="112"/>
        <v>0.58138165545463916</v>
      </c>
      <c r="G480" s="49" t="s">
        <v>7</v>
      </c>
      <c r="H480" s="50">
        <v>21871</v>
      </c>
      <c r="I480" s="51">
        <f t="shared" si="113"/>
        <v>7647</v>
      </c>
      <c r="J480" s="44" t="s">
        <v>4</v>
      </c>
      <c r="K480" s="64">
        <v>14224</v>
      </c>
      <c r="L480" s="45">
        <f t="shared" si="114"/>
        <v>0.36014685403215596</v>
      </c>
      <c r="M480" s="45">
        <f t="shared" si="115"/>
        <v>0.20938277420399512</v>
      </c>
      <c r="N480" s="44">
        <f t="shared" si="116"/>
        <v>7112</v>
      </c>
      <c r="O480" s="44">
        <f t="shared" si="117"/>
        <v>7112</v>
      </c>
      <c r="P480" s="44">
        <f t="shared" si="118"/>
        <v>3397</v>
      </c>
      <c r="Q480" s="44" t="str">
        <f t="shared" si="119"/>
        <v/>
      </c>
      <c r="R480" s="44">
        <f t="shared" si="120"/>
        <v>680</v>
      </c>
      <c r="S480" s="39" t="str">
        <f t="shared" si="121"/>
        <v/>
      </c>
      <c r="T480" s="45">
        <f t="shared" si="122"/>
        <v>0.20938277420399512</v>
      </c>
      <c r="U480" s="45">
        <f t="shared" si="123"/>
        <v>0.79076442965863425</v>
      </c>
      <c r="W480" s="21" t="str">
        <f t="shared" si="124"/>
        <v>Lab</v>
      </c>
      <c r="X480" s="7" t="str">
        <f t="shared" si="125"/>
        <v>Lab</v>
      </c>
      <c r="Y480" s="7" t="str">
        <f t="shared" si="126"/>
        <v>Lab</v>
      </c>
      <c r="Z480" s="7" t="str">
        <f t="shared" si="127"/>
        <v>Con</v>
      </c>
      <c r="AA480" s="7" t="s">
        <v>7</v>
      </c>
      <c r="AB480" s="7" t="s">
        <v>7</v>
      </c>
      <c r="AC480" s="7" t="s">
        <v>7</v>
      </c>
    </row>
    <row r="481" spans="1:29" s="4" customFormat="1" ht="31.5" x14ac:dyDescent="0.25">
      <c r="A481" s="47" t="s">
        <v>492</v>
      </c>
      <c r="B481" s="48" t="s">
        <v>681</v>
      </c>
      <c r="C481" s="38">
        <v>2005</v>
      </c>
      <c r="D481" s="61">
        <v>54370</v>
      </c>
      <c r="E481" s="61">
        <v>29978</v>
      </c>
      <c r="F481" s="40">
        <f t="shared" si="112"/>
        <v>0.55137024094169573</v>
      </c>
      <c r="G481" s="49" t="s">
        <v>7</v>
      </c>
      <c r="H481" s="50">
        <v>15840</v>
      </c>
      <c r="I481" s="51">
        <f t="shared" si="113"/>
        <v>5159</v>
      </c>
      <c r="J481" s="44" t="s">
        <v>8</v>
      </c>
      <c r="K481" s="64">
        <v>10681</v>
      </c>
      <c r="L481" s="45">
        <f t="shared" si="114"/>
        <v>0.35629461605177132</v>
      </c>
      <c r="M481" s="45">
        <f t="shared" si="115"/>
        <v>0.19645024829869412</v>
      </c>
      <c r="N481" s="44">
        <f t="shared" si="116"/>
        <v>5340.5</v>
      </c>
      <c r="O481" s="44">
        <f t="shared" si="117"/>
        <v>5340.5</v>
      </c>
      <c r="P481" s="44">
        <f t="shared" si="118"/>
        <v>2719</v>
      </c>
      <c r="Q481" s="44" t="str">
        <f t="shared" si="119"/>
        <v/>
      </c>
      <c r="R481" s="44">
        <f t="shared" si="120"/>
        <v>544</v>
      </c>
      <c r="S481" s="39" t="str">
        <f t="shared" si="121"/>
        <v/>
      </c>
      <c r="T481" s="45">
        <f t="shared" si="122"/>
        <v>0.19645024829869412</v>
      </c>
      <c r="U481" s="45">
        <f t="shared" si="123"/>
        <v>0.74782048924038991</v>
      </c>
      <c r="W481" s="21" t="str">
        <f t="shared" si="124"/>
        <v>Lab</v>
      </c>
      <c r="X481" s="7" t="str">
        <f t="shared" si="125"/>
        <v>Lab</v>
      </c>
      <c r="Y481" s="7" t="str">
        <f t="shared" si="126"/>
        <v>Lab</v>
      </c>
      <c r="Z481" s="7" t="str">
        <f t="shared" si="127"/>
        <v>LD</v>
      </c>
      <c r="AA481" s="7" t="s">
        <v>7</v>
      </c>
      <c r="AB481" s="7" t="s">
        <v>7</v>
      </c>
      <c r="AC481" s="7" t="s">
        <v>7</v>
      </c>
    </row>
    <row r="482" spans="1:29" s="4" customFormat="1" ht="15.75" x14ac:dyDescent="0.25">
      <c r="A482" s="47" t="s">
        <v>695</v>
      </c>
      <c r="B482" s="48" t="s">
        <v>663</v>
      </c>
      <c r="C482" s="38">
        <v>2005</v>
      </c>
      <c r="D482" s="61">
        <v>83303</v>
      </c>
      <c r="E482" s="61">
        <v>56949</v>
      </c>
      <c r="F482" s="40">
        <f t="shared" si="112"/>
        <v>0.68363684381114731</v>
      </c>
      <c r="G482" s="49" t="s">
        <v>4</v>
      </c>
      <c r="H482" s="50">
        <v>23447</v>
      </c>
      <c r="I482" s="51">
        <f t="shared" si="113"/>
        <v>21891</v>
      </c>
      <c r="J482" s="44" t="s">
        <v>7</v>
      </c>
      <c r="K482" s="64">
        <v>1556</v>
      </c>
      <c r="L482" s="45">
        <f t="shared" si="114"/>
        <v>2.7322692233401814E-2</v>
      </c>
      <c r="M482" s="45">
        <f t="shared" si="115"/>
        <v>1.8678799082866165E-2</v>
      </c>
      <c r="N482" s="44">
        <f t="shared" si="116"/>
        <v>778</v>
      </c>
      <c r="O482" s="44" t="str">
        <f t="shared" si="117"/>
        <v/>
      </c>
      <c r="P482" s="44">
        <f t="shared" si="118"/>
        <v>4166</v>
      </c>
      <c r="Q482" s="44" t="str">
        <f t="shared" si="119"/>
        <v>YES</v>
      </c>
      <c r="R482" s="44">
        <f t="shared" si="120"/>
        <v>834</v>
      </c>
      <c r="S482" s="39" t="str">
        <f t="shared" si="121"/>
        <v/>
      </c>
      <c r="T482" s="45">
        <f t="shared" si="122"/>
        <v>1.8678799082866165E-2</v>
      </c>
      <c r="U482" s="45">
        <f t="shared" si="123"/>
        <v>0.70231564289401349</v>
      </c>
      <c r="W482" s="21" t="str">
        <f t="shared" si="124"/>
        <v>Lab</v>
      </c>
      <c r="X482" s="7" t="str">
        <f t="shared" si="125"/>
        <v>Con</v>
      </c>
      <c r="Y482" s="7" t="str">
        <f t="shared" si="126"/>
        <v>Lab</v>
      </c>
      <c r="Z482" s="7" t="str">
        <f t="shared" si="127"/>
        <v>Lab</v>
      </c>
      <c r="AA482" s="7" t="s">
        <v>7</v>
      </c>
      <c r="AB482" s="7" t="s">
        <v>4</v>
      </c>
      <c r="AC482" s="7" t="s">
        <v>4</v>
      </c>
    </row>
    <row r="483" spans="1:29" s="4" customFormat="1" ht="15.75" x14ac:dyDescent="0.25">
      <c r="A483" s="47" t="s">
        <v>694</v>
      </c>
      <c r="B483" s="48" t="s">
        <v>666</v>
      </c>
      <c r="C483" s="38">
        <v>2005</v>
      </c>
      <c r="D483" s="61">
        <v>60718</v>
      </c>
      <c r="E483" s="61">
        <v>39670</v>
      </c>
      <c r="F483" s="40">
        <f t="shared" si="112"/>
        <v>0.65334826575315397</v>
      </c>
      <c r="G483" s="49" t="s">
        <v>4</v>
      </c>
      <c r="H483" s="50">
        <v>18939</v>
      </c>
      <c r="I483" s="51">
        <f t="shared" si="113"/>
        <v>10029</v>
      </c>
      <c r="J483" s="44" t="s">
        <v>8</v>
      </c>
      <c r="K483" s="64">
        <v>8910</v>
      </c>
      <c r="L483" s="45">
        <f t="shared" si="114"/>
        <v>0.22460297453995462</v>
      </c>
      <c r="M483" s="45">
        <f t="shared" si="115"/>
        <v>0.14674396389867914</v>
      </c>
      <c r="N483" s="44">
        <f t="shared" si="116"/>
        <v>4455</v>
      </c>
      <c r="O483" s="44" t="str">
        <f t="shared" si="117"/>
        <v/>
      </c>
      <c r="P483" s="44">
        <f t="shared" si="118"/>
        <v>3036</v>
      </c>
      <c r="Q483" s="44" t="str">
        <f t="shared" si="119"/>
        <v/>
      </c>
      <c r="R483" s="44">
        <f t="shared" si="120"/>
        <v>608</v>
      </c>
      <c r="S483" s="39" t="str">
        <f t="shared" si="121"/>
        <v/>
      </c>
      <c r="T483" s="45">
        <f t="shared" si="122"/>
        <v>0.14674396389867914</v>
      </c>
      <c r="U483" s="45">
        <f t="shared" si="123"/>
        <v>0.80009222965183313</v>
      </c>
      <c r="W483" s="21" t="str">
        <f t="shared" si="124"/>
        <v>Con</v>
      </c>
      <c r="X483" s="7" t="str">
        <f t="shared" si="125"/>
        <v>Con</v>
      </c>
      <c r="Y483" s="7" t="str">
        <f t="shared" si="126"/>
        <v>Con</v>
      </c>
      <c r="Z483" s="7" t="str">
        <f t="shared" si="127"/>
        <v>LD</v>
      </c>
      <c r="AA483" s="7" t="s">
        <v>4</v>
      </c>
      <c r="AB483" s="7" t="s">
        <v>4</v>
      </c>
      <c r="AC483" s="7" t="s">
        <v>4</v>
      </c>
    </row>
    <row r="484" spans="1:29" s="4" customFormat="1" ht="15.75" x14ac:dyDescent="0.25">
      <c r="A484" s="52" t="s">
        <v>495</v>
      </c>
      <c r="B484" s="48" t="s">
        <v>662</v>
      </c>
      <c r="C484" s="38">
        <v>2005</v>
      </c>
      <c r="D484" s="61">
        <v>74554</v>
      </c>
      <c r="E484" s="61">
        <v>43524</v>
      </c>
      <c r="F484" s="40">
        <f t="shared" si="112"/>
        <v>0.58379161413203851</v>
      </c>
      <c r="G484" s="49" t="s">
        <v>4</v>
      </c>
      <c r="H484" s="50">
        <v>22366</v>
      </c>
      <c r="I484" s="51">
        <f t="shared" si="113"/>
        <v>10017</v>
      </c>
      <c r="J484" s="44" t="s">
        <v>7</v>
      </c>
      <c r="K484" s="64">
        <v>12349</v>
      </c>
      <c r="L484" s="45">
        <f t="shared" si="114"/>
        <v>0.28372851759948536</v>
      </c>
      <c r="M484" s="45">
        <f t="shared" si="115"/>
        <v>0.16563832926469405</v>
      </c>
      <c r="N484" s="44">
        <f t="shared" si="116"/>
        <v>6174.5</v>
      </c>
      <c r="O484" s="44" t="str">
        <f t="shared" si="117"/>
        <v/>
      </c>
      <c r="P484" s="44">
        <f t="shared" si="118"/>
        <v>3728</v>
      </c>
      <c r="Q484" s="44" t="str">
        <f t="shared" si="119"/>
        <v/>
      </c>
      <c r="R484" s="44">
        <f t="shared" si="120"/>
        <v>746</v>
      </c>
      <c r="S484" s="39" t="str">
        <f t="shared" si="121"/>
        <v/>
      </c>
      <c r="T484" s="45">
        <f t="shared" si="122"/>
        <v>0.16563832926469405</v>
      </c>
      <c r="U484" s="45">
        <f t="shared" si="123"/>
        <v>0.74942994339673252</v>
      </c>
      <c r="W484" s="21" t="str">
        <f t="shared" si="124"/>
        <v>Con</v>
      </c>
      <c r="X484" s="7" t="str">
        <f t="shared" si="125"/>
        <v>Con</v>
      </c>
      <c r="Y484" s="7" t="str">
        <f t="shared" si="126"/>
        <v>Con</v>
      </c>
      <c r="Z484" s="7" t="str">
        <f t="shared" si="127"/>
        <v>Lab</v>
      </c>
      <c r="AA484" s="7" t="s">
        <v>4</v>
      </c>
      <c r="AB484" s="7" t="s">
        <v>4</v>
      </c>
      <c r="AC484" s="7" t="s">
        <v>4</v>
      </c>
    </row>
    <row r="485" spans="1:29" s="4" customFormat="1" ht="15.75" x14ac:dyDescent="0.25">
      <c r="A485" s="47" t="s">
        <v>496</v>
      </c>
      <c r="B485" s="48" t="s">
        <v>665</v>
      </c>
      <c r="C485" s="38">
        <v>2005</v>
      </c>
      <c r="D485" s="61">
        <v>79808</v>
      </c>
      <c r="E485" s="61">
        <v>56311</v>
      </c>
      <c r="F485" s="40">
        <f t="shared" si="112"/>
        <v>0.70558089414595027</v>
      </c>
      <c r="G485" s="49" t="s">
        <v>4</v>
      </c>
      <c r="H485" s="50">
        <v>27899</v>
      </c>
      <c r="I485" s="51">
        <f t="shared" si="113"/>
        <v>14925</v>
      </c>
      <c r="J485" s="44" t="s">
        <v>7</v>
      </c>
      <c r="K485" s="64">
        <v>12974</v>
      </c>
      <c r="L485" s="45">
        <f t="shared" si="114"/>
        <v>0.23039903393653105</v>
      </c>
      <c r="M485" s="45">
        <f t="shared" si="115"/>
        <v>0.16256515637530072</v>
      </c>
      <c r="N485" s="44">
        <f t="shared" si="116"/>
        <v>6487</v>
      </c>
      <c r="O485" s="44" t="str">
        <f t="shared" si="117"/>
        <v/>
      </c>
      <c r="P485" s="44">
        <f t="shared" si="118"/>
        <v>3991</v>
      </c>
      <c r="Q485" s="44" t="str">
        <f t="shared" si="119"/>
        <v/>
      </c>
      <c r="R485" s="44">
        <f t="shared" si="120"/>
        <v>799</v>
      </c>
      <c r="S485" s="39" t="str">
        <f t="shared" si="121"/>
        <v/>
      </c>
      <c r="T485" s="45">
        <f t="shared" si="122"/>
        <v>0.16256515637530072</v>
      </c>
      <c r="U485" s="45">
        <f t="shared" si="123"/>
        <v>0.86814605052125104</v>
      </c>
      <c r="W485" s="21" t="str">
        <f t="shared" si="124"/>
        <v>Con</v>
      </c>
      <c r="X485" s="7" t="str">
        <f t="shared" si="125"/>
        <v>Con</v>
      </c>
      <c r="Y485" s="7" t="str">
        <f t="shared" si="126"/>
        <v>Con</v>
      </c>
      <c r="Z485" s="7" t="str">
        <f t="shared" si="127"/>
        <v>Con</v>
      </c>
      <c r="AA485" s="7" t="s">
        <v>4</v>
      </c>
      <c r="AB485" s="7" t="s">
        <v>4</v>
      </c>
      <c r="AC485" s="7" t="s">
        <v>4</v>
      </c>
    </row>
    <row r="486" spans="1:29" s="4" customFormat="1" ht="15.75" x14ac:dyDescent="0.25">
      <c r="A486" s="47" t="s">
        <v>497</v>
      </c>
      <c r="B486" s="48" t="s">
        <v>661</v>
      </c>
      <c r="C486" s="38">
        <v>2005</v>
      </c>
      <c r="D486" s="61">
        <v>74089</v>
      </c>
      <c r="E486" s="61">
        <v>43261</v>
      </c>
      <c r="F486" s="40">
        <f t="shared" si="112"/>
        <v>0.58390584297264103</v>
      </c>
      <c r="G486" s="49" t="s">
        <v>7</v>
      </c>
      <c r="H486" s="50">
        <v>24054</v>
      </c>
      <c r="I486" s="51">
        <f t="shared" si="113"/>
        <v>7942</v>
      </c>
      <c r="J486" s="44" t="s">
        <v>8</v>
      </c>
      <c r="K486" s="64">
        <v>16112</v>
      </c>
      <c r="L486" s="45">
        <f t="shared" si="114"/>
        <v>0.37243706802894061</v>
      </c>
      <c r="M486" s="45">
        <f t="shared" si="115"/>
        <v>0.21746818016169742</v>
      </c>
      <c r="N486" s="44">
        <f t="shared" si="116"/>
        <v>8056</v>
      </c>
      <c r="O486" s="44">
        <f t="shared" si="117"/>
        <v>8056</v>
      </c>
      <c r="P486" s="44">
        <f t="shared" si="118"/>
        <v>3705</v>
      </c>
      <c r="Q486" s="44" t="str">
        <f t="shared" si="119"/>
        <v/>
      </c>
      <c r="R486" s="44">
        <f t="shared" si="120"/>
        <v>741</v>
      </c>
      <c r="S486" s="39" t="str">
        <f t="shared" si="121"/>
        <v/>
      </c>
      <c r="T486" s="45">
        <f t="shared" si="122"/>
        <v>0.21746818016169742</v>
      </c>
      <c r="U486" s="45">
        <f t="shared" si="123"/>
        <v>0.80137402313433848</v>
      </c>
      <c r="W486" s="21" t="str">
        <f t="shared" si="124"/>
        <v>Lab</v>
      </c>
      <c r="X486" s="7" t="str">
        <f t="shared" si="125"/>
        <v>Lab</v>
      </c>
      <c r="Y486" s="7" t="str">
        <f t="shared" si="126"/>
        <v>Lab</v>
      </c>
      <c r="Z486" s="7" t="str">
        <f t="shared" si="127"/>
        <v>LD</v>
      </c>
      <c r="AA486" s="7" t="s">
        <v>7</v>
      </c>
      <c r="AB486" s="7" t="s">
        <v>7</v>
      </c>
      <c r="AC486" s="7" t="s">
        <v>7</v>
      </c>
    </row>
    <row r="487" spans="1:29" s="4" customFormat="1" ht="15.75" x14ac:dyDescent="0.25">
      <c r="A487" s="47" t="s">
        <v>498</v>
      </c>
      <c r="B487" s="48" t="s">
        <v>665</v>
      </c>
      <c r="C487" s="38">
        <v>2005</v>
      </c>
      <c r="D487" s="61">
        <v>75395</v>
      </c>
      <c r="E487" s="61">
        <v>49284</v>
      </c>
      <c r="F487" s="40">
        <f t="shared" si="112"/>
        <v>0.65367729955567344</v>
      </c>
      <c r="G487" s="49" t="s">
        <v>4</v>
      </c>
      <c r="H487" s="50">
        <v>25237</v>
      </c>
      <c r="I487" s="51">
        <f t="shared" si="113"/>
        <v>12307</v>
      </c>
      <c r="J487" s="44" t="s">
        <v>7</v>
      </c>
      <c r="K487" s="64">
        <v>12930</v>
      </c>
      <c r="L487" s="45">
        <f t="shared" si="114"/>
        <v>0.26235695154614075</v>
      </c>
      <c r="M487" s="45">
        <f t="shared" si="115"/>
        <v>0.17149678360633994</v>
      </c>
      <c r="N487" s="44">
        <f t="shared" si="116"/>
        <v>6465</v>
      </c>
      <c r="O487" s="44" t="str">
        <f t="shared" si="117"/>
        <v/>
      </c>
      <c r="P487" s="44">
        <f t="shared" si="118"/>
        <v>3770</v>
      </c>
      <c r="Q487" s="44" t="str">
        <f t="shared" si="119"/>
        <v/>
      </c>
      <c r="R487" s="44">
        <f t="shared" si="120"/>
        <v>754</v>
      </c>
      <c r="S487" s="39" t="str">
        <f t="shared" si="121"/>
        <v/>
      </c>
      <c r="T487" s="45">
        <f t="shared" si="122"/>
        <v>0.17149678360633994</v>
      </c>
      <c r="U487" s="45">
        <f t="shared" si="123"/>
        <v>0.82517408316201335</v>
      </c>
      <c r="W487" s="21" t="str">
        <f t="shared" si="124"/>
        <v>Con</v>
      </c>
      <c r="X487" s="7" t="str">
        <f t="shared" si="125"/>
        <v>Con</v>
      </c>
      <c r="Y487" s="7" t="str">
        <f t="shared" si="126"/>
        <v>Con</v>
      </c>
      <c r="Z487" s="7" t="str">
        <f t="shared" si="127"/>
        <v>Lab</v>
      </c>
      <c r="AA487" s="7" t="s">
        <v>4</v>
      </c>
      <c r="AB487" s="7" t="s">
        <v>4</v>
      </c>
      <c r="AC487" s="7" t="s">
        <v>4</v>
      </c>
    </row>
    <row r="488" spans="1:29" s="4" customFormat="1" ht="31.5" x14ac:dyDescent="0.25">
      <c r="A488" s="47" t="s">
        <v>693</v>
      </c>
      <c r="B488" s="48" t="s">
        <v>681</v>
      </c>
      <c r="C488" s="38">
        <v>2005</v>
      </c>
      <c r="D488" s="61">
        <v>67448</v>
      </c>
      <c r="E488" s="61">
        <v>44120</v>
      </c>
      <c r="F488" s="40">
        <f t="shared" si="112"/>
        <v>0.65413355473846524</v>
      </c>
      <c r="G488" s="49" t="s">
        <v>4</v>
      </c>
      <c r="H488" s="50">
        <v>21251</v>
      </c>
      <c r="I488" s="51">
        <f t="shared" si="113"/>
        <v>10782</v>
      </c>
      <c r="J488" s="44" t="s">
        <v>8</v>
      </c>
      <c r="K488" s="64">
        <v>10469</v>
      </c>
      <c r="L488" s="45">
        <f t="shared" si="114"/>
        <v>0.23728467815049864</v>
      </c>
      <c r="M488" s="45">
        <f t="shared" si="115"/>
        <v>0.1552158700035583</v>
      </c>
      <c r="N488" s="44">
        <f t="shared" si="116"/>
        <v>5234.5</v>
      </c>
      <c r="O488" s="44" t="str">
        <f t="shared" si="117"/>
        <v/>
      </c>
      <c r="P488" s="44">
        <f t="shared" si="118"/>
        <v>3373</v>
      </c>
      <c r="Q488" s="44" t="str">
        <f t="shared" si="119"/>
        <v/>
      </c>
      <c r="R488" s="44">
        <f t="shared" si="120"/>
        <v>675</v>
      </c>
      <c r="S488" s="39" t="str">
        <f t="shared" si="121"/>
        <v/>
      </c>
      <c r="T488" s="45">
        <f t="shared" si="122"/>
        <v>0.1552158700035583</v>
      </c>
      <c r="U488" s="45">
        <f t="shared" si="123"/>
        <v>0.80934942474202354</v>
      </c>
      <c r="W488" s="21" t="str">
        <f t="shared" si="124"/>
        <v>Con</v>
      </c>
      <c r="X488" s="7" t="str">
        <f t="shared" si="125"/>
        <v>Con</v>
      </c>
      <c r="Y488" s="7" t="str">
        <f t="shared" si="126"/>
        <v>Con</v>
      </c>
      <c r="Z488" s="7" t="str">
        <f t="shared" si="127"/>
        <v>LD</v>
      </c>
      <c r="AA488" s="7" t="s">
        <v>4</v>
      </c>
      <c r="AB488" s="7" t="s">
        <v>4</v>
      </c>
      <c r="AC488" s="7" t="s">
        <v>4</v>
      </c>
    </row>
    <row r="489" spans="1:29" s="4" customFormat="1" ht="15.75" x14ac:dyDescent="0.25">
      <c r="A489" s="47" t="s">
        <v>499</v>
      </c>
      <c r="B489" s="48" t="s">
        <v>668</v>
      </c>
      <c r="C489" s="38">
        <v>2005</v>
      </c>
      <c r="D489" s="61">
        <v>78969</v>
      </c>
      <c r="E489" s="61">
        <v>53020</v>
      </c>
      <c r="F489" s="40">
        <f t="shared" si="112"/>
        <v>0.67140270232622923</v>
      </c>
      <c r="G489" s="49" t="s">
        <v>4</v>
      </c>
      <c r="H489" s="50">
        <v>27263</v>
      </c>
      <c r="I489" s="51">
        <f t="shared" si="113"/>
        <v>14255</v>
      </c>
      <c r="J489" s="44" t="s">
        <v>8</v>
      </c>
      <c r="K489" s="64">
        <v>13008</v>
      </c>
      <c r="L489" s="45">
        <f t="shared" si="114"/>
        <v>0.24534138061109015</v>
      </c>
      <c r="M489" s="45">
        <f t="shared" si="115"/>
        <v>0.16472286593473387</v>
      </c>
      <c r="N489" s="44">
        <f t="shared" si="116"/>
        <v>6504</v>
      </c>
      <c r="O489" s="44" t="str">
        <f t="shared" si="117"/>
        <v/>
      </c>
      <c r="P489" s="44">
        <f t="shared" si="118"/>
        <v>3949</v>
      </c>
      <c r="Q489" s="44" t="str">
        <f t="shared" si="119"/>
        <v/>
      </c>
      <c r="R489" s="44">
        <f t="shared" si="120"/>
        <v>790</v>
      </c>
      <c r="S489" s="39" t="str">
        <f t="shared" si="121"/>
        <v/>
      </c>
      <c r="T489" s="45">
        <f t="shared" si="122"/>
        <v>0.16472286593473387</v>
      </c>
      <c r="U489" s="45">
        <f t="shared" si="123"/>
        <v>0.83612556826096307</v>
      </c>
      <c r="W489" s="21" t="str">
        <f t="shared" si="124"/>
        <v>Con</v>
      </c>
      <c r="X489" s="7" t="str">
        <f t="shared" si="125"/>
        <v>Con</v>
      </c>
      <c r="Y489" s="7" t="str">
        <f t="shared" si="126"/>
        <v>Con</v>
      </c>
      <c r="Z489" s="7" t="str">
        <f t="shared" si="127"/>
        <v>LD</v>
      </c>
      <c r="AA489" s="7" t="s">
        <v>4</v>
      </c>
      <c r="AB489" s="7" t="s">
        <v>4</v>
      </c>
      <c r="AC489" s="7" t="s">
        <v>4</v>
      </c>
    </row>
    <row r="490" spans="1:29" s="4" customFormat="1" ht="15.75" x14ac:dyDescent="0.25">
      <c r="A490" s="47" t="s">
        <v>756</v>
      </c>
      <c r="B490" s="48" t="s">
        <v>664</v>
      </c>
      <c r="C490" s="38">
        <v>2005</v>
      </c>
      <c r="D490" s="61">
        <v>53294</v>
      </c>
      <c r="E490" s="61">
        <v>22600</v>
      </c>
      <c r="F490" s="40">
        <f t="shared" si="112"/>
        <v>0.4240627462753781</v>
      </c>
      <c r="G490" s="49" t="s">
        <v>7</v>
      </c>
      <c r="H490" s="50">
        <v>13007</v>
      </c>
      <c r="I490" s="51">
        <f t="shared" si="113"/>
        <v>5062</v>
      </c>
      <c r="J490" s="44" t="s">
        <v>8</v>
      </c>
      <c r="K490" s="64">
        <v>7945</v>
      </c>
      <c r="L490" s="45">
        <f t="shared" si="114"/>
        <v>0.35154867256637168</v>
      </c>
      <c r="M490" s="45">
        <f t="shared" si="115"/>
        <v>0.14907869553795924</v>
      </c>
      <c r="N490" s="44">
        <f t="shared" si="116"/>
        <v>3972.5</v>
      </c>
      <c r="O490" s="44">
        <f t="shared" si="117"/>
        <v>3972.5</v>
      </c>
      <c r="P490" s="44">
        <f t="shared" si="118"/>
        <v>2665</v>
      </c>
      <c r="Q490" s="44" t="str">
        <f t="shared" si="119"/>
        <v/>
      </c>
      <c r="R490" s="44">
        <f t="shared" si="120"/>
        <v>533</v>
      </c>
      <c r="S490" s="39" t="str">
        <f t="shared" si="121"/>
        <v/>
      </c>
      <c r="T490" s="45">
        <f t="shared" si="122"/>
        <v>0.14907869553795924</v>
      </c>
      <c r="U490" s="45">
        <f t="shared" si="123"/>
        <v>0.57314144181333737</v>
      </c>
      <c r="W490" s="21" t="str">
        <f t="shared" si="124"/>
        <v>Lab</v>
      </c>
      <c r="X490" s="7" t="str">
        <f t="shared" si="125"/>
        <v>Lab</v>
      </c>
      <c r="Y490" s="7" t="str">
        <f t="shared" si="126"/>
        <v>LD</v>
      </c>
      <c r="Z490" s="7" t="str">
        <f t="shared" si="127"/>
        <v>LD</v>
      </c>
      <c r="AA490" s="7" t="s">
        <v>7</v>
      </c>
      <c r="AB490" s="7" t="s">
        <v>7</v>
      </c>
      <c r="AC490" s="7" t="s">
        <v>7</v>
      </c>
    </row>
    <row r="491" spans="1:29" s="4" customFormat="1" ht="15.75" x14ac:dyDescent="0.25">
      <c r="A491" s="47" t="s">
        <v>506</v>
      </c>
      <c r="B491" s="48" t="s">
        <v>669</v>
      </c>
      <c r="C491" s="38">
        <v>2005</v>
      </c>
      <c r="D491" s="61">
        <v>79740</v>
      </c>
      <c r="E491" s="61">
        <v>54322</v>
      </c>
      <c r="F491" s="40">
        <f t="shared" si="112"/>
        <v>0.68123902683722093</v>
      </c>
      <c r="G491" s="49" t="s">
        <v>4</v>
      </c>
      <c r="H491" s="50">
        <v>25961</v>
      </c>
      <c r="I491" s="51">
        <f t="shared" si="113"/>
        <v>14819</v>
      </c>
      <c r="J491" s="44" t="s">
        <v>8</v>
      </c>
      <c r="K491" s="64">
        <v>11142</v>
      </c>
      <c r="L491" s="45">
        <f t="shared" si="114"/>
        <v>0.20511026839954347</v>
      </c>
      <c r="M491" s="45">
        <f t="shared" si="115"/>
        <v>0.13972911963882617</v>
      </c>
      <c r="N491" s="44">
        <f t="shared" si="116"/>
        <v>5571</v>
      </c>
      <c r="O491" s="44" t="str">
        <f t="shared" si="117"/>
        <v/>
      </c>
      <c r="P491" s="44">
        <f t="shared" si="118"/>
        <v>3987</v>
      </c>
      <c r="Q491" s="44" t="str">
        <f t="shared" si="119"/>
        <v/>
      </c>
      <c r="R491" s="44">
        <f t="shared" si="120"/>
        <v>798</v>
      </c>
      <c r="S491" s="39" t="str">
        <f t="shared" si="121"/>
        <v/>
      </c>
      <c r="T491" s="45">
        <f t="shared" si="122"/>
        <v>0.13972911963882617</v>
      </c>
      <c r="U491" s="45">
        <f t="shared" si="123"/>
        <v>0.8209681464760471</v>
      </c>
      <c r="W491" s="21" t="str">
        <f t="shared" si="124"/>
        <v>Con</v>
      </c>
      <c r="X491" s="7" t="str">
        <f t="shared" si="125"/>
        <v>Con</v>
      </c>
      <c r="Y491" s="7" t="str">
        <f t="shared" si="126"/>
        <v>Con</v>
      </c>
      <c r="Z491" s="7" t="str">
        <f t="shared" si="127"/>
        <v>LD</v>
      </c>
      <c r="AA491" s="7" t="s">
        <v>4</v>
      </c>
      <c r="AB491" s="7" t="s">
        <v>4</v>
      </c>
      <c r="AC491" s="7" t="s">
        <v>4</v>
      </c>
    </row>
    <row r="492" spans="1:29" s="4" customFormat="1" ht="31.5" x14ac:dyDescent="0.25">
      <c r="A492" s="47" t="s">
        <v>507</v>
      </c>
      <c r="B492" s="48" t="s">
        <v>681</v>
      </c>
      <c r="C492" s="38">
        <v>2005</v>
      </c>
      <c r="D492" s="61">
        <v>73806</v>
      </c>
      <c r="E492" s="61">
        <v>46912</v>
      </c>
      <c r="F492" s="40">
        <f t="shared" si="112"/>
        <v>0.63561228084437582</v>
      </c>
      <c r="G492" s="49" t="s">
        <v>4</v>
      </c>
      <c r="H492" s="50">
        <v>19248</v>
      </c>
      <c r="I492" s="51">
        <f t="shared" si="113"/>
        <v>18003</v>
      </c>
      <c r="J492" s="44" t="s">
        <v>7</v>
      </c>
      <c r="K492" s="64">
        <v>1245</v>
      </c>
      <c r="L492" s="45">
        <f t="shared" si="114"/>
        <v>2.6539051841746247E-2</v>
      </c>
      <c r="M492" s="45">
        <f t="shared" si="115"/>
        <v>1.6868547272579464E-2</v>
      </c>
      <c r="N492" s="44">
        <f t="shared" si="116"/>
        <v>622.5</v>
      </c>
      <c r="O492" s="44" t="str">
        <f t="shared" si="117"/>
        <v/>
      </c>
      <c r="P492" s="44">
        <f t="shared" si="118"/>
        <v>3691</v>
      </c>
      <c r="Q492" s="44" t="str">
        <f t="shared" si="119"/>
        <v>YES</v>
      </c>
      <c r="R492" s="44">
        <f t="shared" si="120"/>
        <v>739</v>
      </c>
      <c r="S492" s="39" t="str">
        <f t="shared" si="121"/>
        <v/>
      </c>
      <c r="T492" s="45">
        <f t="shared" si="122"/>
        <v>1.6868547272579464E-2</v>
      </c>
      <c r="U492" s="45">
        <f t="shared" si="123"/>
        <v>0.65248082811695529</v>
      </c>
      <c r="W492" s="21" t="str">
        <f t="shared" si="124"/>
        <v>Lab</v>
      </c>
      <c r="X492" s="7" t="str">
        <f t="shared" si="125"/>
        <v>Con</v>
      </c>
      <c r="Y492" s="7" t="str">
        <f t="shared" si="126"/>
        <v>Lab</v>
      </c>
      <c r="Z492" s="7" t="str">
        <f t="shared" si="127"/>
        <v>Lab</v>
      </c>
      <c r="AA492" s="7" t="s">
        <v>7</v>
      </c>
      <c r="AB492" s="7" t="s">
        <v>4</v>
      </c>
      <c r="AC492" s="7" t="s">
        <v>4</v>
      </c>
    </row>
    <row r="493" spans="1:29" s="4" customFormat="1" ht="31.5" x14ac:dyDescent="0.25">
      <c r="A493" s="47" t="s">
        <v>508</v>
      </c>
      <c r="B493" s="48" t="s">
        <v>681</v>
      </c>
      <c r="C493" s="38">
        <v>2005</v>
      </c>
      <c r="D493" s="61">
        <v>60199</v>
      </c>
      <c r="E493" s="61">
        <v>32664</v>
      </c>
      <c r="F493" s="40">
        <f t="shared" si="112"/>
        <v>0.54260037542151862</v>
      </c>
      <c r="G493" s="49" t="s">
        <v>7</v>
      </c>
      <c r="H493" s="50">
        <v>17355</v>
      </c>
      <c r="I493" s="51">
        <f t="shared" si="113"/>
        <v>8392</v>
      </c>
      <c r="J493" s="44" t="s">
        <v>4</v>
      </c>
      <c r="K493" s="64">
        <v>8963</v>
      </c>
      <c r="L493" s="45">
        <f t="shared" si="114"/>
        <v>0.27439995101640952</v>
      </c>
      <c r="M493" s="45">
        <f t="shared" si="115"/>
        <v>0.14888951643715012</v>
      </c>
      <c r="N493" s="44">
        <f t="shared" si="116"/>
        <v>4481.5</v>
      </c>
      <c r="O493" s="44">
        <f t="shared" si="117"/>
        <v>4481.5</v>
      </c>
      <c r="P493" s="44">
        <f t="shared" si="118"/>
        <v>3010</v>
      </c>
      <c r="Q493" s="44" t="str">
        <f t="shared" si="119"/>
        <v/>
      </c>
      <c r="R493" s="44">
        <f t="shared" si="120"/>
        <v>602</v>
      </c>
      <c r="S493" s="39" t="str">
        <f t="shared" si="121"/>
        <v/>
      </c>
      <c r="T493" s="45">
        <f t="shared" si="122"/>
        <v>0.14888951643715012</v>
      </c>
      <c r="U493" s="45">
        <f t="shared" si="123"/>
        <v>0.69148989185866871</v>
      </c>
      <c r="W493" s="21" t="str">
        <f t="shared" si="124"/>
        <v>Lab</v>
      </c>
      <c r="X493" s="7" t="str">
        <f t="shared" si="125"/>
        <v>Lab</v>
      </c>
      <c r="Y493" s="7" t="str">
        <f t="shared" si="126"/>
        <v>Con</v>
      </c>
      <c r="Z493" s="7" t="str">
        <f t="shared" si="127"/>
        <v>Con</v>
      </c>
      <c r="AA493" s="7" t="s">
        <v>7</v>
      </c>
      <c r="AB493" s="7" t="s">
        <v>7</v>
      </c>
      <c r="AC493" s="7" t="s">
        <v>7</v>
      </c>
    </row>
    <row r="494" spans="1:29" s="4" customFormat="1" ht="15.75" x14ac:dyDescent="0.25">
      <c r="A494" s="47" t="s">
        <v>509</v>
      </c>
      <c r="B494" s="48" t="s">
        <v>670</v>
      </c>
      <c r="C494" s="38">
        <v>2005</v>
      </c>
      <c r="D494" s="61">
        <v>66666</v>
      </c>
      <c r="E494" s="61">
        <v>41475</v>
      </c>
      <c r="F494" s="40">
        <f t="shared" si="112"/>
        <v>0.6221312213122131</v>
      </c>
      <c r="G494" s="49" t="s">
        <v>7</v>
      </c>
      <c r="H494" s="50">
        <v>24421</v>
      </c>
      <c r="I494" s="51">
        <f t="shared" si="113"/>
        <v>5972</v>
      </c>
      <c r="J494" s="44" t="s">
        <v>4</v>
      </c>
      <c r="K494" s="64">
        <v>18449</v>
      </c>
      <c r="L494" s="45">
        <f t="shared" si="114"/>
        <v>0.44482218203737189</v>
      </c>
      <c r="M494" s="45">
        <f t="shared" si="115"/>
        <v>0.27673776737767375</v>
      </c>
      <c r="N494" s="44">
        <f t="shared" si="116"/>
        <v>9224.5</v>
      </c>
      <c r="O494" s="44">
        <f t="shared" si="117"/>
        <v>9224.5</v>
      </c>
      <c r="P494" s="44">
        <f t="shared" si="118"/>
        <v>3334</v>
      </c>
      <c r="Q494" s="44" t="str">
        <f t="shared" si="119"/>
        <v/>
      </c>
      <c r="R494" s="44">
        <f t="shared" si="120"/>
        <v>667</v>
      </c>
      <c r="S494" s="39" t="str">
        <f t="shared" si="121"/>
        <v/>
      </c>
      <c r="T494" s="45">
        <f t="shared" si="122"/>
        <v>0.27673776737767375</v>
      </c>
      <c r="U494" s="45">
        <f t="shared" si="123"/>
        <v>0.89886898868988685</v>
      </c>
      <c r="W494" s="21" t="str">
        <f t="shared" si="124"/>
        <v>Lab</v>
      </c>
      <c r="X494" s="7" t="str">
        <f t="shared" si="125"/>
        <v>Lab</v>
      </c>
      <c r="Y494" s="7" t="str">
        <f t="shared" si="126"/>
        <v>Lab</v>
      </c>
      <c r="Z494" s="7" t="str">
        <f t="shared" si="127"/>
        <v>Lab</v>
      </c>
      <c r="AA494" s="7" t="s">
        <v>7</v>
      </c>
      <c r="AB494" s="7" t="s">
        <v>7</v>
      </c>
      <c r="AC494" s="7" t="s">
        <v>7</v>
      </c>
    </row>
    <row r="495" spans="1:29" s="4" customFormat="1" ht="31.5" x14ac:dyDescent="0.25">
      <c r="A495" s="52" t="s">
        <v>778</v>
      </c>
      <c r="B495" s="48" t="s">
        <v>681</v>
      </c>
      <c r="C495" s="38">
        <v>2005</v>
      </c>
      <c r="D495" s="61">
        <v>77971</v>
      </c>
      <c r="E495" s="61">
        <v>52549</v>
      </c>
      <c r="F495" s="40">
        <f t="shared" si="112"/>
        <v>0.67395570147875494</v>
      </c>
      <c r="G495" s="49" t="s">
        <v>7</v>
      </c>
      <c r="H495" s="50">
        <v>22623</v>
      </c>
      <c r="I495" s="51">
        <f t="shared" si="113"/>
        <v>22156</v>
      </c>
      <c r="J495" s="44" t="s">
        <v>4</v>
      </c>
      <c r="K495" s="64">
        <v>467</v>
      </c>
      <c r="L495" s="45">
        <f t="shared" si="114"/>
        <v>8.8869436145311998E-3</v>
      </c>
      <c r="M495" s="45">
        <f t="shared" si="115"/>
        <v>5.9894063177335167E-3</v>
      </c>
      <c r="N495" s="44">
        <f t="shared" si="116"/>
        <v>233.5</v>
      </c>
      <c r="O495" s="44">
        <f t="shared" si="117"/>
        <v>233.5</v>
      </c>
      <c r="P495" s="44">
        <f t="shared" si="118"/>
        <v>3899</v>
      </c>
      <c r="Q495" s="44" t="str">
        <f t="shared" si="119"/>
        <v>YES</v>
      </c>
      <c r="R495" s="44">
        <f t="shared" si="120"/>
        <v>780</v>
      </c>
      <c r="S495" s="39" t="str">
        <f t="shared" si="121"/>
        <v>YES</v>
      </c>
      <c r="T495" s="45">
        <f t="shared" si="122"/>
        <v>5.9894063177335167E-3</v>
      </c>
      <c r="U495" s="45">
        <f t="shared" si="123"/>
        <v>0.67994510779648842</v>
      </c>
      <c r="W495" s="21" t="str">
        <f t="shared" si="124"/>
        <v>Con</v>
      </c>
      <c r="X495" s="7" t="str">
        <f t="shared" si="125"/>
        <v>Con</v>
      </c>
      <c r="Y495" s="7" t="str">
        <f t="shared" si="126"/>
        <v>Con</v>
      </c>
      <c r="Z495" s="7" t="str">
        <f t="shared" si="127"/>
        <v>Con</v>
      </c>
      <c r="AA495" s="7" t="s">
        <v>4</v>
      </c>
      <c r="AB495" s="10" t="s">
        <v>4</v>
      </c>
      <c r="AC495" s="10" t="s">
        <v>4</v>
      </c>
    </row>
    <row r="496" spans="1:29" s="4" customFormat="1" ht="15.75" x14ac:dyDescent="0.25">
      <c r="A496" s="47" t="s">
        <v>512</v>
      </c>
      <c r="B496" s="48" t="s">
        <v>662</v>
      </c>
      <c r="C496" s="38">
        <v>2005</v>
      </c>
      <c r="D496" s="61">
        <v>65111</v>
      </c>
      <c r="E496" s="61">
        <v>43298</v>
      </c>
      <c r="F496" s="40">
        <f t="shared" si="112"/>
        <v>0.66498748291379339</v>
      </c>
      <c r="G496" s="49" t="s">
        <v>4</v>
      </c>
      <c r="H496" s="50">
        <v>22437</v>
      </c>
      <c r="I496" s="51">
        <f t="shared" si="113"/>
        <v>9467</v>
      </c>
      <c r="J496" s="44" t="s">
        <v>8</v>
      </c>
      <c r="K496" s="64">
        <v>12970</v>
      </c>
      <c r="L496" s="45">
        <f t="shared" si="114"/>
        <v>0.29955194235299554</v>
      </c>
      <c r="M496" s="45">
        <f t="shared" si="115"/>
        <v>0.19919829214725623</v>
      </c>
      <c r="N496" s="44">
        <f t="shared" si="116"/>
        <v>6485</v>
      </c>
      <c r="O496" s="44" t="str">
        <f t="shared" si="117"/>
        <v/>
      </c>
      <c r="P496" s="44">
        <f t="shared" si="118"/>
        <v>3256</v>
      </c>
      <c r="Q496" s="44" t="str">
        <f t="shared" si="119"/>
        <v/>
      </c>
      <c r="R496" s="44">
        <f t="shared" si="120"/>
        <v>652</v>
      </c>
      <c r="S496" s="39" t="str">
        <f t="shared" si="121"/>
        <v/>
      </c>
      <c r="T496" s="45">
        <f t="shared" si="122"/>
        <v>0.19919829214725623</v>
      </c>
      <c r="U496" s="45">
        <f t="shared" si="123"/>
        <v>0.86418577506104965</v>
      </c>
      <c r="W496" s="21" t="str">
        <f t="shared" si="124"/>
        <v>Con</v>
      </c>
      <c r="X496" s="7" t="str">
        <f t="shared" si="125"/>
        <v>Con</v>
      </c>
      <c r="Y496" s="7" t="str">
        <f t="shared" si="126"/>
        <v>Con</v>
      </c>
      <c r="Z496" s="7" t="str">
        <f t="shared" si="127"/>
        <v>Con</v>
      </c>
      <c r="AA496" s="7" t="s">
        <v>4</v>
      </c>
      <c r="AB496" s="7" t="s">
        <v>4</v>
      </c>
      <c r="AC496" s="7" t="s">
        <v>4</v>
      </c>
    </row>
    <row r="497" spans="1:29" s="4" customFormat="1" ht="31.5" x14ac:dyDescent="0.25">
      <c r="A497" s="47" t="s">
        <v>730</v>
      </c>
      <c r="B497" s="48" t="s">
        <v>681</v>
      </c>
      <c r="C497" s="38">
        <v>2005</v>
      </c>
      <c r="D497" s="61">
        <v>67121</v>
      </c>
      <c r="E497" s="61">
        <v>37019</v>
      </c>
      <c r="F497" s="40">
        <f t="shared" si="112"/>
        <v>0.55152634793879707</v>
      </c>
      <c r="G497" s="49" t="s">
        <v>7</v>
      </c>
      <c r="H497" s="50">
        <v>22250</v>
      </c>
      <c r="I497" s="51">
        <f t="shared" si="113"/>
        <v>6283</v>
      </c>
      <c r="J497" s="44" t="s">
        <v>8</v>
      </c>
      <c r="K497" s="64">
        <v>15967</v>
      </c>
      <c r="L497" s="45">
        <f t="shared" si="114"/>
        <v>0.43131905237850832</v>
      </c>
      <c r="M497" s="45">
        <f t="shared" si="115"/>
        <v>0.23788382175474143</v>
      </c>
      <c r="N497" s="44">
        <f t="shared" si="116"/>
        <v>7983.5</v>
      </c>
      <c r="O497" s="44">
        <f t="shared" si="117"/>
        <v>7983.5</v>
      </c>
      <c r="P497" s="44">
        <f t="shared" si="118"/>
        <v>3357</v>
      </c>
      <c r="Q497" s="44" t="str">
        <f t="shared" si="119"/>
        <v/>
      </c>
      <c r="R497" s="44">
        <f t="shared" si="120"/>
        <v>672</v>
      </c>
      <c r="S497" s="39" t="str">
        <f t="shared" si="121"/>
        <v/>
      </c>
      <c r="T497" s="45">
        <f t="shared" si="122"/>
        <v>0.23788382175474143</v>
      </c>
      <c r="U497" s="45">
        <f t="shared" si="123"/>
        <v>0.7894101696935385</v>
      </c>
      <c r="W497" s="21" t="str">
        <f t="shared" si="124"/>
        <v>Lab</v>
      </c>
      <c r="X497" s="7" t="str">
        <f t="shared" si="125"/>
        <v>Lab</v>
      </c>
      <c r="Y497" s="7" t="str">
        <f t="shared" si="126"/>
        <v>Lab</v>
      </c>
      <c r="Z497" s="7" t="str">
        <f t="shared" si="127"/>
        <v>LD</v>
      </c>
      <c r="AA497" s="7" t="s">
        <v>7</v>
      </c>
      <c r="AB497" s="7" t="s">
        <v>7</v>
      </c>
      <c r="AC497" s="7" t="s">
        <v>7</v>
      </c>
    </row>
    <row r="498" spans="1:29" s="4" customFormat="1" ht="31.5" x14ac:dyDescent="0.25">
      <c r="A498" s="47" t="s">
        <v>736</v>
      </c>
      <c r="B498" s="48" t="s">
        <v>681</v>
      </c>
      <c r="C498" s="38">
        <v>2005</v>
      </c>
      <c r="D498" s="61">
        <v>50801</v>
      </c>
      <c r="E498" s="61">
        <v>24629</v>
      </c>
      <c r="F498" s="40">
        <f t="shared" si="112"/>
        <v>0.48481329107694732</v>
      </c>
      <c r="G498" s="49" t="s">
        <v>7</v>
      </c>
      <c r="H498" s="50">
        <v>16876</v>
      </c>
      <c r="I498" s="51">
        <f t="shared" si="113"/>
        <v>3232</v>
      </c>
      <c r="J498" s="44" t="s">
        <v>8</v>
      </c>
      <c r="K498" s="64">
        <v>13644</v>
      </c>
      <c r="L498" s="45">
        <f t="shared" si="114"/>
        <v>0.55398107921555895</v>
      </c>
      <c r="M498" s="45">
        <f t="shared" si="115"/>
        <v>0.26857739020885418</v>
      </c>
      <c r="N498" s="44">
        <f t="shared" si="116"/>
        <v>6822</v>
      </c>
      <c r="O498" s="44">
        <f t="shared" si="117"/>
        <v>6822</v>
      </c>
      <c r="P498" s="44">
        <f t="shared" si="118"/>
        <v>2541</v>
      </c>
      <c r="Q498" s="44" t="str">
        <f t="shared" si="119"/>
        <v/>
      </c>
      <c r="R498" s="44">
        <f t="shared" si="120"/>
        <v>509</v>
      </c>
      <c r="S498" s="39" t="str">
        <f t="shared" si="121"/>
        <v/>
      </c>
      <c r="T498" s="45">
        <f t="shared" si="122"/>
        <v>0.26857739020885418</v>
      </c>
      <c r="U498" s="45">
        <f t="shared" si="123"/>
        <v>0.75339068128580156</v>
      </c>
      <c r="W498" s="21" t="str">
        <f t="shared" si="124"/>
        <v>Lab</v>
      </c>
      <c r="X498" s="7" t="str">
        <f t="shared" si="125"/>
        <v>Lab</v>
      </c>
      <c r="Y498" s="7" t="str">
        <f t="shared" si="126"/>
        <v>Lab</v>
      </c>
      <c r="Z498" s="7" t="str">
        <f t="shared" si="127"/>
        <v>LD</v>
      </c>
      <c r="AA498" s="7" t="s">
        <v>7</v>
      </c>
      <c r="AB498" s="7" t="s">
        <v>7</v>
      </c>
      <c r="AC498" s="7" t="s">
        <v>7</v>
      </c>
    </row>
    <row r="499" spans="1:29" s="4" customFormat="1" ht="31.5" x14ac:dyDescent="0.25">
      <c r="A499" s="47" t="s">
        <v>514</v>
      </c>
      <c r="B499" s="48" t="s">
        <v>681</v>
      </c>
      <c r="C499" s="38">
        <v>2005</v>
      </c>
      <c r="D499" s="61">
        <v>58707</v>
      </c>
      <c r="E499" s="61">
        <v>29985</v>
      </c>
      <c r="F499" s="40">
        <f t="shared" si="112"/>
        <v>0.51075680923910272</v>
      </c>
      <c r="G499" s="49" t="s">
        <v>7</v>
      </c>
      <c r="H499" s="50">
        <v>14950</v>
      </c>
      <c r="I499" s="51">
        <f t="shared" si="113"/>
        <v>7895</v>
      </c>
      <c r="J499" s="44" t="s">
        <v>8</v>
      </c>
      <c r="K499" s="64">
        <v>7055</v>
      </c>
      <c r="L499" s="45">
        <f t="shared" si="114"/>
        <v>0.2352843088210772</v>
      </c>
      <c r="M499" s="45">
        <f t="shared" si="115"/>
        <v>0.12017306283748105</v>
      </c>
      <c r="N499" s="44">
        <f t="shared" si="116"/>
        <v>3527.5</v>
      </c>
      <c r="O499" s="44">
        <f t="shared" si="117"/>
        <v>3527.5</v>
      </c>
      <c r="P499" s="44">
        <f t="shared" si="118"/>
        <v>2936</v>
      </c>
      <c r="Q499" s="44" t="str">
        <f t="shared" si="119"/>
        <v/>
      </c>
      <c r="R499" s="44">
        <f t="shared" si="120"/>
        <v>588</v>
      </c>
      <c r="S499" s="39" t="str">
        <f t="shared" si="121"/>
        <v/>
      </c>
      <c r="T499" s="45">
        <f t="shared" si="122"/>
        <v>0.12017306283748105</v>
      </c>
      <c r="U499" s="45">
        <f t="shared" si="123"/>
        <v>0.6309298720765838</v>
      </c>
      <c r="W499" s="21" t="str">
        <f t="shared" si="124"/>
        <v>Lab</v>
      </c>
      <c r="X499" s="7" t="str">
        <f t="shared" si="125"/>
        <v>Lab</v>
      </c>
      <c r="Y499" s="7" t="str">
        <f t="shared" si="126"/>
        <v>LD</v>
      </c>
      <c r="Z499" s="7" t="str">
        <f t="shared" si="127"/>
        <v>LD</v>
      </c>
      <c r="AA499" s="7" t="s">
        <v>7</v>
      </c>
      <c r="AB499" s="7" t="s">
        <v>7</v>
      </c>
      <c r="AC499" s="7" t="s">
        <v>7</v>
      </c>
    </row>
    <row r="500" spans="1:29" s="4" customFormat="1" ht="31.5" x14ac:dyDescent="0.25">
      <c r="A500" s="47" t="s">
        <v>515</v>
      </c>
      <c r="B500" s="48" t="s">
        <v>681</v>
      </c>
      <c r="C500" s="38">
        <v>2005</v>
      </c>
      <c r="D500" s="61">
        <v>58470</v>
      </c>
      <c r="E500" s="61">
        <v>40427</v>
      </c>
      <c r="F500" s="40">
        <f t="shared" si="112"/>
        <v>0.6914144005472892</v>
      </c>
      <c r="G500" s="49" t="s">
        <v>8</v>
      </c>
      <c r="H500" s="50">
        <v>20710</v>
      </c>
      <c r="I500" s="51">
        <f t="shared" si="113"/>
        <v>12028</v>
      </c>
      <c r="J500" s="44" t="s">
        <v>4</v>
      </c>
      <c r="K500" s="64">
        <v>8682</v>
      </c>
      <c r="L500" s="45">
        <f t="shared" si="114"/>
        <v>0.21475746407104163</v>
      </c>
      <c r="M500" s="45">
        <f t="shared" si="115"/>
        <v>0.14848640328373525</v>
      </c>
      <c r="N500" s="44">
        <f t="shared" si="116"/>
        <v>4341</v>
      </c>
      <c r="O500" s="44" t="str">
        <f t="shared" si="117"/>
        <v/>
      </c>
      <c r="P500" s="44">
        <f t="shared" si="118"/>
        <v>2924</v>
      </c>
      <c r="Q500" s="44" t="str">
        <f t="shared" si="119"/>
        <v/>
      </c>
      <c r="R500" s="44">
        <f t="shared" si="120"/>
        <v>585</v>
      </c>
      <c r="S500" s="39" t="str">
        <f t="shared" si="121"/>
        <v/>
      </c>
      <c r="T500" s="45">
        <f t="shared" si="122"/>
        <v>0.14848640328373525</v>
      </c>
      <c r="U500" s="45">
        <f t="shared" si="123"/>
        <v>0.8399008038310245</v>
      </c>
      <c r="W500" s="21" t="str">
        <f t="shared" si="124"/>
        <v>LD</v>
      </c>
      <c r="X500" s="7" t="str">
        <f t="shared" si="125"/>
        <v>LD</v>
      </c>
      <c r="Y500" s="7" t="str">
        <f t="shared" si="126"/>
        <v>LD</v>
      </c>
      <c r="Z500" s="7" t="str">
        <f t="shared" si="127"/>
        <v>Con</v>
      </c>
      <c r="AA500" s="7" t="s">
        <v>8</v>
      </c>
      <c r="AB500" s="6" t="s">
        <v>8</v>
      </c>
      <c r="AC500" s="6" t="s">
        <v>8</v>
      </c>
    </row>
    <row r="501" spans="1:29" s="4" customFormat="1" ht="31.5" x14ac:dyDescent="0.25">
      <c r="A501" s="47" t="s">
        <v>516</v>
      </c>
      <c r="B501" s="48" t="s">
        <v>681</v>
      </c>
      <c r="C501" s="38">
        <v>2005</v>
      </c>
      <c r="D501" s="61">
        <v>59035</v>
      </c>
      <c r="E501" s="61">
        <v>34093</v>
      </c>
      <c r="F501" s="40">
        <f t="shared" si="112"/>
        <v>0.57750486999237738</v>
      </c>
      <c r="G501" s="49" t="s">
        <v>7</v>
      </c>
      <c r="H501" s="50">
        <v>18405</v>
      </c>
      <c r="I501" s="51">
        <f t="shared" si="113"/>
        <v>7035</v>
      </c>
      <c r="J501" s="44" t="s">
        <v>8</v>
      </c>
      <c r="K501" s="64">
        <v>11370</v>
      </c>
      <c r="L501" s="45">
        <f t="shared" si="114"/>
        <v>0.33349954536121784</v>
      </c>
      <c r="M501" s="45">
        <f t="shared" si="115"/>
        <v>0.19259761158634708</v>
      </c>
      <c r="N501" s="44">
        <f t="shared" si="116"/>
        <v>5685</v>
      </c>
      <c r="O501" s="44">
        <f t="shared" si="117"/>
        <v>5685</v>
      </c>
      <c r="P501" s="44">
        <f t="shared" si="118"/>
        <v>2952</v>
      </c>
      <c r="Q501" s="44" t="str">
        <f t="shared" si="119"/>
        <v/>
      </c>
      <c r="R501" s="44">
        <f t="shared" si="120"/>
        <v>591</v>
      </c>
      <c r="S501" s="39" t="str">
        <f t="shared" si="121"/>
        <v/>
      </c>
      <c r="T501" s="45">
        <f t="shared" si="122"/>
        <v>0.19259761158634708</v>
      </c>
      <c r="U501" s="45">
        <f t="shared" si="123"/>
        <v>0.77010248157872452</v>
      </c>
      <c r="W501" s="21" t="str">
        <f t="shared" si="124"/>
        <v>Lab</v>
      </c>
      <c r="X501" s="7" t="str">
        <f t="shared" si="125"/>
        <v>Lab</v>
      </c>
      <c r="Y501" s="7" t="str">
        <f t="shared" si="126"/>
        <v>Lab</v>
      </c>
      <c r="Z501" s="7" t="str">
        <f t="shared" si="127"/>
        <v>LD</v>
      </c>
      <c r="AA501" s="7" t="s">
        <v>7</v>
      </c>
      <c r="AB501" s="7" t="s">
        <v>7</v>
      </c>
      <c r="AC501" s="7" t="s">
        <v>7</v>
      </c>
    </row>
    <row r="502" spans="1:29" s="4" customFormat="1" ht="31.5" x14ac:dyDescent="0.25">
      <c r="A502" s="47" t="s">
        <v>745</v>
      </c>
      <c r="B502" s="48" t="s">
        <v>681</v>
      </c>
      <c r="C502" s="38">
        <v>2005</v>
      </c>
      <c r="D502" s="61">
        <v>74924</v>
      </c>
      <c r="E502" s="61">
        <v>45884</v>
      </c>
      <c r="F502" s="40">
        <f t="shared" si="112"/>
        <v>0.61240723933586039</v>
      </c>
      <c r="G502" s="49" t="s">
        <v>7</v>
      </c>
      <c r="H502" s="50">
        <v>23477</v>
      </c>
      <c r="I502" s="51">
        <f t="shared" si="113"/>
        <v>12234</v>
      </c>
      <c r="J502" s="44" t="s">
        <v>8</v>
      </c>
      <c r="K502" s="64">
        <v>11243</v>
      </c>
      <c r="L502" s="45">
        <f t="shared" si="114"/>
        <v>0.24503094760700897</v>
      </c>
      <c r="M502" s="45">
        <f t="shared" si="115"/>
        <v>0.15005872617585819</v>
      </c>
      <c r="N502" s="44">
        <f t="shared" si="116"/>
        <v>5621.5</v>
      </c>
      <c r="O502" s="44">
        <f t="shared" si="117"/>
        <v>5621.5</v>
      </c>
      <c r="P502" s="44">
        <f t="shared" si="118"/>
        <v>3747</v>
      </c>
      <c r="Q502" s="44" t="str">
        <f t="shared" si="119"/>
        <v/>
      </c>
      <c r="R502" s="44">
        <f t="shared" si="120"/>
        <v>750</v>
      </c>
      <c r="S502" s="39" t="str">
        <f t="shared" si="121"/>
        <v/>
      </c>
      <c r="T502" s="45">
        <f t="shared" si="122"/>
        <v>0.15005872617585819</v>
      </c>
      <c r="U502" s="45">
        <f t="shared" si="123"/>
        <v>0.76246596551171852</v>
      </c>
      <c r="W502" s="21" t="str">
        <f t="shared" si="124"/>
        <v>Lab</v>
      </c>
      <c r="X502" s="7" t="str">
        <f t="shared" si="125"/>
        <v>Lab</v>
      </c>
      <c r="Y502" s="7" t="str">
        <f t="shared" si="126"/>
        <v>Lab</v>
      </c>
      <c r="Z502" s="7" t="str">
        <f t="shared" si="127"/>
        <v>LD</v>
      </c>
      <c r="AA502" s="7" t="s">
        <v>7</v>
      </c>
      <c r="AB502" s="7" t="s">
        <v>7</v>
      </c>
      <c r="AC502" s="7" t="s">
        <v>7</v>
      </c>
    </row>
    <row r="503" spans="1:29" s="4" customFormat="1" ht="15.75" x14ac:dyDescent="0.25">
      <c r="A503" s="47" t="s">
        <v>518</v>
      </c>
      <c r="B503" s="48" t="s">
        <v>665</v>
      </c>
      <c r="C503" s="38">
        <v>2005</v>
      </c>
      <c r="D503" s="61">
        <v>74988</v>
      </c>
      <c r="E503" s="61">
        <v>47117</v>
      </c>
      <c r="F503" s="40">
        <f t="shared" si="112"/>
        <v>0.62832719901850964</v>
      </c>
      <c r="G503" s="49" t="s">
        <v>7</v>
      </c>
      <c r="H503" s="50">
        <v>22824</v>
      </c>
      <c r="I503" s="51">
        <f t="shared" si="113"/>
        <v>16172</v>
      </c>
      <c r="J503" s="44" t="s">
        <v>4</v>
      </c>
      <c r="K503" s="64">
        <v>6652</v>
      </c>
      <c r="L503" s="45">
        <f t="shared" si="114"/>
        <v>0.141180465649341</v>
      </c>
      <c r="M503" s="45">
        <f t="shared" si="115"/>
        <v>8.8707526537579351E-2</v>
      </c>
      <c r="N503" s="44">
        <f t="shared" si="116"/>
        <v>3326</v>
      </c>
      <c r="O503" s="44">
        <f t="shared" si="117"/>
        <v>3326</v>
      </c>
      <c r="P503" s="44">
        <f t="shared" si="118"/>
        <v>3750</v>
      </c>
      <c r="Q503" s="44" t="str">
        <f t="shared" si="119"/>
        <v/>
      </c>
      <c r="R503" s="44">
        <f t="shared" si="120"/>
        <v>750</v>
      </c>
      <c r="S503" s="39" t="str">
        <f t="shared" si="121"/>
        <v/>
      </c>
      <c r="T503" s="45">
        <f t="shared" si="122"/>
        <v>8.8707526537579351E-2</v>
      </c>
      <c r="U503" s="45">
        <f t="shared" si="123"/>
        <v>0.71703472555608894</v>
      </c>
      <c r="W503" s="21" t="str">
        <f t="shared" si="124"/>
        <v>Lab</v>
      </c>
      <c r="X503" s="7" t="str">
        <f t="shared" si="125"/>
        <v>Lab</v>
      </c>
      <c r="Y503" s="7" t="str">
        <f t="shared" si="126"/>
        <v>Con</v>
      </c>
      <c r="Z503" s="7" t="str">
        <f t="shared" si="127"/>
        <v>Con</v>
      </c>
      <c r="AA503" s="7" t="s">
        <v>7</v>
      </c>
      <c r="AB503" s="7" t="s">
        <v>7</v>
      </c>
      <c r="AC503" s="7" t="s">
        <v>7</v>
      </c>
    </row>
    <row r="504" spans="1:29" s="4" customFormat="1" ht="31.5" x14ac:dyDescent="0.25">
      <c r="A504" s="47" t="s">
        <v>519</v>
      </c>
      <c r="B504" s="48" t="s">
        <v>681</v>
      </c>
      <c r="C504" s="38">
        <v>2005</v>
      </c>
      <c r="D504" s="61">
        <v>68396</v>
      </c>
      <c r="E504" s="61">
        <v>47666</v>
      </c>
      <c r="F504" s="40">
        <f t="shared" si="112"/>
        <v>0.69691210012281424</v>
      </c>
      <c r="G504" s="49" t="s">
        <v>4</v>
      </c>
      <c r="H504" s="50">
        <v>18608</v>
      </c>
      <c r="I504" s="51">
        <f t="shared" si="113"/>
        <v>18186</v>
      </c>
      <c r="J504" s="44" t="s">
        <v>7</v>
      </c>
      <c r="K504" s="64">
        <v>422</v>
      </c>
      <c r="L504" s="45">
        <f t="shared" si="114"/>
        <v>8.8532706751143376E-3</v>
      </c>
      <c r="M504" s="45">
        <f t="shared" si="115"/>
        <v>6.1699514591496583E-3</v>
      </c>
      <c r="N504" s="44">
        <f t="shared" si="116"/>
        <v>211</v>
      </c>
      <c r="O504" s="44" t="str">
        <f t="shared" si="117"/>
        <v/>
      </c>
      <c r="P504" s="44">
        <f t="shared" si="118"/>
        <v>3420</v>
      </c>
      <c r="Q504" s="44" t="str">
        <f t="shared" si="119"/>
        <v>YES</v>
      </c>
      <c r="R504" s="44">
        <f t="shared" si="120"/>
        <v>684</v>
      </c>
      <c r="S504" s="39" t="str">
        <f t="shared" si="121"/>
        <v>YES</v>
      </c>
      <c r="T504" s="45">
        <f t="shared" si="122"/>
        <v>6.1699514591496583E-3</v>
      </c>
      <c r="U504" s="45">
        <f t="shared" si="123"/>
        <v>0.70308205158196391</v>
      </c>
      <c r="W504" s="21" t="str">
        <f t="shared" si="124"/>
        <v>Lab</v>
      </c>
      <c r="X504" s="7" t="str">
        <f t="shared" si="125"/>
        <v>Lab</v>
      </c>
      <c r="Y504" s="7" t="str">
        <f t="shared" si="126"/>
        <v>Lab</v>
      </c>
      <c r="Z504" s="7" t="str">
        <f t="shared" si="127"/>
        <v>Lab</v>
      </c>
      <c r="AA504" s="7" t="s">
        <v>7</v>
      </c>
      <c r="AB504" s="7" t="s">
        <v>4</v>
      </c>
      <c r="AC504" s="10" t="s">
        <v>4</v>
      </c>
    </row>
    <row r="505" spans="1:29" s="4" customFormat="1" ht="15.75" x14ac:dyDescent="0.25">
      <c r="A505" s="47" t="s">
        <v>520</v>
      </c>
      <c r="B505" s="48" t="s">
        <v>663</v>
      </c>
      <c r="C505" s="38">
        <v>2005</v>
      </c>
      <c r="D505" s="61">
        <v>72517</v>
      </c>
      <c r="E505" s="61">
        <v>50296</v>
      </c>
      <c r="F505" s="40">
        <f t="shared" si="112"/>
        <v>0.69357529958492492</v>
      </c>
      <c r="G505" s="49" t="s">
        <v>4</v>
      </c>
      <c r="H505" s="50">
        <v>18960</v>
      </c>
      <c r="I505" s="51">
        <f t="shared" si="113"/>
        <v>17152</v>
      </c>
      <c r="J505" s="44" t="s">
        <v>7</v>
      </c>
      <c r="K505" s="64">
        <v>1808</v>
      </c>
      <c r="L505" s="45">
        <f t="shared" si="114"/>
        <v>3.5947192619691426E-2</v>
      </c>
      <c r="M505" s="45">
        <f t="shared" si="115"/>
        <v>2.4932084890439483E-2</v>
      </c>
      <c r="N505" s="44">
        <f t="shared" si="116"/>
        <v>904</v>
      </c>
      <c r="O505" s="44" t="str">
        <f t="shared" si="117"/>
        <v/>
      </c>
      <c r="P505" s="44">
        <f t="shared" si="118"/>
        <v>3626</v>
      </c>
      <c r="Q505" s="44" t="str">
        <f t="shared" si="119"/>
        <v>YES</v>
      </c>
      <c r="R505" s="44">
        <f t="shared" si="120"/>
        <v>726</v>
      </c>
      <c r="S505" s="39" t="str">
        <f t="shared" si="121"/>
        <v/>
      </c>
      <c r="T505" s="45">
        <f t="shared" si="122"/>
        <v>2.4932084890439483E-2</v>
      </c>
      <c r="U505" s="45">
        <f t="shared" si="123"/>
        <v>0.71850738447536444</v>
      </c>
      <c r="W505" s="21" t="str">
        <f t="shared" si="124"/>
        <v>Lab</v>
      </c>
      <c r="X505" s="7" t="str">
        <f t="shared" si="125"/>
        <v>Con</v>
      </c>
      <c r="Y505" s="7" t="str">
        <f t="shared" si="126"/>
        <v>Lab</v>
      </c>
      <c r="Z505" s="7" t="str">
        <f t="shared" si="127"/>
        <v>Lab</v>
      </c>
      <c r="AA505" s="7" t="s">
        <v>7</v>
      </c>
      <c r="AB505" s="7" t="s">
        <v>4</v>
      </c>
      <c r="AC505" s="10" t="s">
        <v>4</v>
      </c>
    </row>
    <row r="506" spans="1:29" s="4" customFormat="1" ht="15.75" x14ac:dyDescent="0.25">
      <c r="A506" s="52" t="s">
        <v>521</v>
      </c>
      <c r="B506" s="48" t="s">
        <v>663</v>
      </c>
      <c r="C506" s="38">
        <v>2005</v>
      </c>
      <c r="D506" s="61">
        <v>73477</v>
      </c>
      <c r="E506" s="61">
        <v>46510</v>
      </c>
      <c r="F506" s="40">
        <f t="shared" si="112"/>
        <v>0.63298719327136388</v>
      </c>
      <c r="G506" s="49" t="s">
        <v>4</v>
      </c>
      <c r="H506" s="50">
        <v>23061</v>
      </c>
      <c r="I506" s="51">
        <f t="shared" si="113"/>
        <v>12041</v>
      </c>
      <c r="J506" s="44" t="s">
        <v>7</v>
      </c>
      <c r="K506" s="64">
        <v>11020</v>
      </c>
      <c r="L506" s="45">
        <f t="shared" si="114"/>
        <v>0.23693829284024942</v>
      </c>
      <c r="M506" s="45">
        <f t="shared" si="115"/>
        <v>0.14997890496345795</v>
      </c>
      <c r="N506" s="44">
        <f t="shared" si="116"/>
        <v>5510</v>
      </c>
      <c r="O506" s="44" t="str">
        <f t="shared" si="117"/>
        <v/>
      </c>
      <c r="P506" s="44">
        <f t="shared" si="118"/>
        <v>3674</v>
      </c>
      <c r="Q506" s="44" t="str">
        <f t="shared" si="119"/>
        <v/>
      </c>
      <c r="R506" s="44">
        <f t="shared" si="120"/>
        <v>735</v>
      </c>
      <c r="S506" s="39" t="str">
        <f t="shared" si="121"/>
        <v/>
      </c>
      <c r="T506" s="45">
        <f t="shared" si="122"/>
        <v>0.14997890496345795</v>
      </c>
      <c r="U506" s="45">
        <f t="shared" si="123"/>
        <v>0.78296609823482188</v>
      </c>
      <c r="W506" s="21" t="str">
        <f t="shared" si="124"/>
        <v>Con</v>
      </c>
      <c r="X506" s="7" t="str">
        <f t="shared" si="125"/>
        <v>Con</v>
      </c>
      <c r="Y506" s="7" t="str">
        <f t="shared" si="126"/>
        <v>Con</v>
      </c>
      <c r="Z506" s="7" t="str">
        <f t="shared" si="127"/>
        <v>Lab</v>
      </c>
      <c r="AA506" s="7" t="s">
        <v>4</v>
      </c>
      <c r="AB506" s="7" t="s">
        <v>4</v>
      </c>
      <c r="AC506" s="7" t="s">
        <v>4</v>
      </c>
    </row>
    <row r="507" spans="1:29" s="4" customFormat="1" ht="15.75" x14ac:dyDescent="0.25">
      <c r="A507" s="47" t="s">
        <v>522</v>
      </c>
      <c r="B507" s="48" t="s">
        <v>662</v>
      </c>
      <c r="C507" s="38">
        <v>2005</v>
      </c>
      <c r="D507" s="61">
        <v>62612</v>
      </c>
      <c r="E507" s="61">
        <v>40803</v>
      </c>
      <c r="F507" s="40">
        <f t="shared" si="112"/>
        <v>0.65168018910113079</v>
      </c>
      <c r="G507" s="49" t="s">
        <v>7</v>
      </c>
      <c r="H507" s="50">
        <v>17051</v>
      </c>
      <c r="I507" s="51">
        <f t="shared" si="113"/>
        <v>16972</v>
      </c>
      <c r="J507" s="44" t="s">
        <v>4</v>
      </c>
      <c r="K507" s="64">
        <v>79</v>
      </c>
      <c r="L507" s="45">
        <f t="shared" si="114"/>
        <v>1.9361321471460431E-3</v>
      </c>
      <c r="M507" s="45">
        <f t="shared" si="115"/>
        <v>1.2617389637769117E-3</v>
      </c>
      <c r="N507" s="44">
        <f t="shared" si="116"/>
        <v>39.5</v>
      </c>
      <c r="O507" s="44">
        <f t="shared" si="117"/>
        <v>39.5</v>
      </c>
      <c r="P507" s="44">
        <f t="shared" si="118"/>
        <v>3131</v>
      </c>
      <c r="Q507" s="44" t="str">
        <f t="shared" si="119"/>
        <v>YES</v>
      </c>
      <c r="R507" s="44">
        <f t="shared" si="120"/>
        <v>627</v>
      </c>
      <c r="S507" s="39" t="str">
        <f t="shared" si="121"/>
        <v>YES</v>
      </c>
      <c r="T507" s="45">
        <f t="shared" si="122"/>
        <v>1.2617389637769117E-3</v>
      </c>
      <c r="U507" s="45">
        <f t="shared" si="123"/>
        <v>0.6529419280649077</v>
      </c>
      <c r="W507" s="21" t="str">
        <f t="shared" si="124"/>
        <v>Con</v>
      </c>
      <c r="X507" s="7" t="str">
        <f t="shared" si="125"/>
        <v>Con</v>
      </c>
      <c r="Y507" s="7" t="str">
        <f t="shared" si="126"/>
        <v>Con</v>
      </c>
      <c r="Z507" s="7" t="str">
        <f t="shared" si="127"/>
        <v>Con</v>
      </c>
      <c r="AA507" s="7" t="s">
        <v>4</v>
      </c>
      <c r="AB507" s="10" t="s">
        <v>4</v>
      </c>
      <c r="AC507" s="10" t="s">
        <v>4</v>
      </c>
    </row>
    <row r="508" spans="1:29" s="4" customFormat="1" ht="31.5" x14ac:dyDescent="0.25">
      <c r="A508" s="47" t="s">
        <v>523</v>
      </c>
      <c r="B508" s="48" t="s">
        <v>681</v>
      </c>
      <c r="C508" s="38">
        <v>2005</v>
      </c>
      <c r="D508" s="61">
        <v>76207</v>
      </c>
      <c r="E508" s="61">
        <v>50521</v>
      </c>
      <c r="F508" s="40">
        <f t="shared" si="112"/>
        <v>0.66294434894432275</v>
      </c>
      <c r="G508" s="49" t="s">
        <v>4</v>
      </c>
      <c r="H508" s="50">
        <v>25100</v>
      </c>
      <c r="I508" s="51">
        <f t="shared" si="113"/>
        <v>13480</v>
      </c>
      <c r="J508" s="44" t="s">
        <v>8</v>
      </c>
      <c r="K508" s="64">
        <v>11620</v>
      </c>
      <c r="L508" s="45">
        <f t="shared" si="114"/>
        <v>0.23000336493735279</v>
      </c>
      <c r="M508" s="45">
        <f t="shared" si="115"/>
        <v>0.15247943102339681</v>
      </c>
      <c r="N508" s="44">
        <f t="shared" si="116"/>
        <v>5810</v>
      </c>
      <c r="O508" s="44" t="str">
        <f t="shared" si="117"/>
        <v/>
      </c>
      <c r="P508" s="44">
        <f t="shared" si="118"/>
        <v>3811</v>
      </c>
      <c r="Q508" s="44" t="str">
        <f t="shared" si="119"/>
        <v/>
      </c>
      <c r="R508" s="44">
        <f t="shared" si="120"/>
        <v>763</v>
      </c>
      <c r="S508" s="39" t="str">
        <f t="shared" si="121"/>
        <v/>
      </c>
      <c r="T508" s="45">
        <f t="shared" si="122"/>
        <v>0.15247943102339681</v>
      </c>
      <c r="U508" s="45">
        <f t="shared" si="123"/>
        <v>0.81542377996771953</v>
      </c>
      <c r="W508" s="21" t="str">
        <f t="shared" si="124"/>
        <v>Con</v>
      </c>
      <c r="X508" s="7" t="str">
        <f t="shared" si="125"/>
        <v>Con</v>
      </c>
      <c r="Y508" s="7" t="str">
        <f t="shared" si="126"/>
        <v>Con</v>
      </c>
      <c r="Z508" s="7" t="str">
        <f t="shared" si="127"/>
        <v>LD</v>
      </c>
      <c r="AA508" s="7" t="s">
        <v>4</v>
      </c>
      <c r="AB508" s="7" t="s">
        <v>4</v>
      </c>
      <c r="AC508" s="7" t="s">
        <v>4</v>
      </c>
    </row>
    <row r="509" spans="1:29" s="4" customFormat="1" ht="15.75" x14ac:dyDescent="0.25">
      <c r="A509" s="52" t="s">
        <v>524</v>
      </c>
      <c r="B509" s="48" t="s">
        <v>665</v>
      </c>
      <c r="C509" s="38">
        <v>2005</v>
      </c>
      <c r="D509" s="61">
        <v>79637</v>
      </c>
      <c r="E509" s="61">
        <v>53397</v>
      </c>
      <c r="F509" s="40">
        <f t="shared" si="112"/>
        <v>0.67050491605660689</v>
      </c>
      <c r="G509" s="49" t="s">
        <v>4</v>
      </c>
      <c r="H509" s="50">
        <v>26855</v>
      </c>
      <c r="I509" s="51">
        <f t="shared" si="113"/>
        <v>14150</v>
      </c>
      <c r="J509" s="44" t="s">
        <v>7</v>
      </c>
      <c r="K509" s="64">
        <v>12705</v>
      </c>
      <c r="L509" s="45">
        <f t="shared" si="114"/>
        <v>0.23793471543345132</v>
      </c>
      <c r="M509" s="45">
        <f t="shared" si="115"/>
        <v>0.15953639639865891</v>
      </c>
      <c r="N509" s="44">
        <f t="shared" si="116"/>
        <v>6352.5</v>
      </c>
      <c r="O509" s="44" t="str">
        <f t="shared" si="117"/>
        <v/>
      </c>
      <c r="P509" s="44">
        <f t="shared" si="118"/>
        <v>3982</v>
      </c>
      <c r="Q509" s="44" t="str">
        <f t="shared" si="119"/>
        <v/>
      </c>
      <c r="R509" s="44">
        <f t="shared" si="120"/>
        <v>797</v>
      </c>
      <c r="S509" s="39" t="str">
        <f t="shared" si="121"/>
        <v/>
      </c>
      <c r="T509" s="45">
        <f t="shared" si="122"/>
        <v>0.15953639639865891</v>
      </c>
      <c r="U509" s="45">
        <f t="shared" si="123"/>
        <v>0.8300413124552658</v>
      </c>
      <c r="W509" s="21" t="str">
        <f t="shared" si="124"/>
        <v>Con</v>
      </c>
      <c r="X509" s="7" t="str">
        <f t="shared" si="125"/>
        <v>Con</v>
      </c>
      <c r="Y509" s="7" t="str">
        <f t="shared" si="126"/>
        <v>Con</v>
      </c>
      <c r="Z509" s="7" t="str">
        <f t="shared" si="127"/>
        <v>Lab</v>
      </c>
      <c r="AA509" s="7" t="s">
        <v>4</v>
      </c>
      <c r="AB509" s="7" t="s">
        <v>4</v>
      </c>
      <c r="AC509" s="7" t="s">
        <v>4</v>
      </c>
    </row>
    <row r="510" spans="1:29" s="4" customFormat="1" ht="15.75" x14ac:dyDescent="0.25">
      <c r="A510" s="47" t="s">
        <v>525</v>
      </c>
      <c r="B510" s="48" t="s">
        <v>662</v>
      </c>
      <c r="C510" s="38">
        <v>2005</v>
      </c>
      <c r="D510" s="61">
        <v>71037</v>
      </c>
      <c r="E510" s="61">
        <v>37095</v>
      </c>
      <c r="F510" s="40">
        <f t="shared" si="112"/>
        <v>0.52219266016301369</v>
      </c>
      <c r="G510" s="49" t="s">
        <v>7</v>
      </c>
      <c r="H510" s="50">
        <v>17517</v>
      </c>
      <c r="I510" s="51">
        <f t="shared" si="113"/>
        <v>9666</v>
      </c>
      <c r="J510" s="44" t="s">
        <v>4</v>
      </c>
      <c r="K510" s="64">
        <v>7851</v>
      </c>
      <c r="L510" s="45">
        <f t="shared" si="114"/>
        <v>0.21164577436312171</v>
      </c>
      <c r="M510" s="45">
        <f t="shared" si="115"/>
        <v>0.11051986992693948</v>
      </c>
      <c r="N510" s="44">
        <f t="shared" si="116"/>
        <v>3925.5</v>
      </c>
      <c r="O510" s="44">
        <f t="shared" si="117"/>
        <v>3925.5</v>
      </c>
      <c r="P510" s="44">
        <f t="shared" si="118"/>
        <v>3552</v>
      </c>
      <c r="Q510" s="44" t="str">
        <f t="shared" si="119"/>
        <v/>
      </c>
      <c r="R510" s="44">
        <f t="shared" si="120"/>
        <v>711</v>
      </c>
      <c r="S510" s="39" t="str">
        <f t="shared" si="121"/>
        <v/>
      </c>
      <c r="T510" s="45">
        <f t="shared" si="122"/>
        <v>0.11051986992693948</v>
      </c>
      <c r="U510" s="45">
        <f t="shared" si="123"/>
        <v>0.63271253008995321</v>
      </c>
      <c r="W510" s="21" t="str">
        <f t="shared" si="124"/>
        <v>Lab</v>
      </c>
      <c r="X510" s="7" t="str">
        <f t="shared" si="125"/>
        <v>Lab</v>
      </c>
      <c r="Y510" s="7" t="str">
        <f t="shared" si="126"/>
        <v>Con</v>
      </c>
      <c r="Z510" s="7" t="str">
        <f t="shared" si="127"/>
        <v>Con</v>
      </c>
      <c r="AA510" s="7" t="s">
        <v>7</v>
      </c>
      <c r="AB510" s="7" t="s">
        <v>7</v>
      </c>
      <c r="AC510" s="7" t="s">
        <v>7</v>
      </c>
    </row>
    <row r="511" spans="1:29" s="4" customFormat="1" ht="15.75" x14ac:dyDescent="0.25">
      <c r="A511" s="47" t="s">
        <v>526</v>
      </c>
      <c r="B511" s="48" t="s">
        <v>663</v>
      </c>
      <c r="C511" s="38">
        <v>2005</v>
      </c>
      <c r="D511" s="61">
        <v>76908</v>
      </c>
      <c r="E511" s="61">
        <v>52313</v>
      </c>
      <c r="F511" s="40">
        <f t="shared" si="112"/>
        <v>0.68020231965465228</v>
      </c>
      <c r="G511" s="49" t="s">
        <v>8</v>
      </c>
      <c r="H511" s="50">
        <v>20896</v>
      </c>
      <c r="I511" s="51">
        <f t="shared" si="113"/>
        <v>20617</v>
      </c>
      <c r="J511" s="44" t="s">
        <v>4</v>
      </c>
      <c r="K511" s="64">
        <v>279</v>
      </c>
      <c r="L511" s="45">
        <f t="shared" si="114"/>
        <v>5.3332823581136619E-3</v>
      </c>
      <c r="M511" s="45">
        <f t="shared" si="115"/>
        <v>3.6277110313621469E-3</v>
      </c>
      <c r="N511" s="44">
        <f t="shared" si="116"/>
        <v>139.5</v>
      </c>
      <c r="O511" s="44" t="str">
        <f t="shared" si="117"/>
        <v/>
      </c>
      <c r="P511" s="44">
        <f t="shared" si="118"/>
        <v>3846</v>
      </c>
      <c r="Q511" s="44" t="str">
        <f t="shared" si="119"/>
        <v>YES</v>
      </c>
      <c r="R511" s="44">
        <f t="shared" si="120"/>
        <v>770</v>
      </c>
      <c r="S511" s="39" t="str">
        <f t="shared" si="121"/>
        <v>YES</v>
      </c>
      <c r="T511" s="45">
        <f t="shared" si="122"/>
        <v>3.6277110313621469E-3</v>
      </c>
      <c r="U511" s="45">
        <f t="shared" si="123"/>
        <v>0.68383003068601445</v>
      </c>
      <c r="W511" s="21" t="str">
        <f t="shared" si="124"/>
        <v>Con</v>
      </c>
      <c r="X511" s="7" t="str">
        <f t="shared" si="125"/>
        <v>Con</v>
      </c>
      <c r="Y511" s="7" t="str">
        <f t="shared" si="126"/>
        <v>Con</v>
      </c>
      <c r="Z511" s="7" t="str">
        <f t="shared" si="127"/>
        <v>Con</v>
      </c>
      <c r="AA511" s="7" t="s">
        <v>4</v>
      </c>
      <c r="AB511" s="6" t="s">
        <v>8</v>
      </c>
      <c r="AC511" s="6" t="s">
        <v>8</v>
      </c>
    </row>
    <row r="512" spans="1:29" s="4" customFormat="1" ht="15.75" x14ac:dyDescent="0.25">
      <c r="A512" s="52" t="s">
        <v>529</v>
      </c>
      <c r="B512" s="48" t="s">
        <v>669</v>
      </c>
      <c r="C512" s="38">
        <v>2005</v>
      </c>
      <c r="D512" s="61">
        <v>77806</v>
      </c>
      <c r="E512" s="61">
        <v>54102</v>
      </c>
      <c r="F512" s="40">
        <f t="shared" si="112"/>
        <v>0.69534483201809627</v>
      </c>
      <c r="G512" s="49" t="s">
        <v>8</v>
      </c>
      <c r="H512" s="50">
        <v>23759</v>
      </c>
      <c r="I512" s="51">
        <f t="shared" si="113"/>
        <v>22947</v>
      </c>
      <c r="J512" s="44" t="s">
        <v>4</v>
      </c>
      <c r="K512" s="64">
        <v>812</v>
      </c>
      <c r="L512" s="45">
        <f t="shared" si="114"/>
        <v>1.5008687294369895E-2</v>
      </c>
      <c r="M512" s="45">
        <f t="shared" si="115"/>
        <v>1.0436213145515769E-2</v>
      </c>
      <c r="N512" s="44">
        <f t="shared" si="116"/>
        <v>406</v>
      </c>
      <c r="O512" s="44" t="str">
        <f t="shared" si="117"/>
        <v/>
      </c>
      <c r="P512" s="44">
        <f t="shared" si="118"/>
        <v>3891</v>
      </c>
      <c r="Q512" s="44" t="str">
        <f t="shared" si="119"/>
        <v>YES</v>
      </c>
      <c r="R512" s="44">
        <f t="shared" si="120"/>
        <v>779</v>
      </c>
      <c r="S512" s="39" t="str">
        <f t="shared" si="121"/>
        <v/>
      </c>
      <c r="T512" s="45">
        <f t="shared" si="122"/>
        <v>1.0436213145515769E-2</v>
      </c>
      <c r="U512" s="45">
        <f t="shared" si="123"/>
        <v>0.70578104516361206</v>
      </c>
      <c r="W512" s="21" t="str">
        <f t="shared" si="124"/>
        <v>Con</v>
      </c>
      <c r="X512" s="7" t="str">
        <f t="shared" si="125"/>
        <v>LD</v>
      </c>
      <c r="Y512" s="7" t="str">
        <f t="shared" si="126"/>
        <v>Con</v>
      </c>
      <c r="Z512" s="7" t="str">
        <f t="shared" si="127"/>
        <v>Con</v>
      </c>
      <c r="AA512" s="7" t="s">
        <v>4</v>
      </c>
      <c r="AB512" s="6" t="s">
        <v>8</v>
      </c>
      <c r="AC512" s="6" t="s">
        <v>8</v>
      </c>
    </row>
    <row r="513" spans="1:29" s="4" customFormat="1" ht="15.75" x14ac:dyDescent="0.25">
      <c r="A513" s="47" t="s">
        <v>530</v>
      </c>
      <c r="B513" s="48" t="s">
        <v>665</v>
      </c>
      <c r="C513" s="38">
        <v>2005</v>
      </c>
      <c r="D513" s="61">
        <v>77175</v>
      </c>
      <c r="E513" s="61">
        <v>48249</v>
      </c>
      <c r="F513" s="40">
        <f t="shared" si="112"/>
        <v>0.62518950437317788</v>
      </c>
      <c r="G513" s="49" t="s">
        <v>4</v>
      </c>
      <c r="H513" s="50">
        <v>27544</v>
      </c>
      <c r="I513" s="51">
        <f t="shared" si="113"/>
        <v>11764</v>
      </c>
      <c r="J513" s="44" t="s">
        <v>7</v>
      </c>
      <c r="K513" s="64">
        <v>15780</v>
      </c>
      <c r="L513" s="45">
        <f t="shared" si="114"/>
        <v>0.32705341043337688</v>
      </c>
      <c r="M513" s="45">
        <f t="shared" si="115"/>
        <v>0.2044703595724004</v>
      </c>
      <c r="N513" s="44">
        <f t="shared" si="116"/>
        <v>7890</v>
      </c>
      <c r="O513" s="44" t="str">
        <f t="shared" si="117"/>
        <v/>
      </c>
      <c r="P513" s="44">
        <f t="shared" si="118"/>
        <v>3859</v>
      </c>
      <c r="Q513" s="44" t="str">
        <f t="shared" si="119"/>
        <v/>
      </c>
      <c r="R513" s="44">
        <f t="shared" si="120"/>
        <v>772</v>
      </c>
      <c r="S513" s="39" t="str">
        <f t="shared" si="121"/>
        <v/>
      </c>
      <c r="T513" s="45">
        <f t="shared" si="122"/>
        <v>0.2044703595724004</v>
      </c>
      <c r="U513" s="45">
        <f t="shared" si="123"/>
        <v>0.82965986394557834</v>
      </c>
      <c r="W513" s="21" t="str">
        <f t="shared" si="124"/>
        <v>Con</v>
      </c>
      <c r="X513" s="7" t="str">
        <f t="shared" si="125"/>
        <v>Con</v>
      </c>
      <c r="Y513" s="7" t="str">
        <f t="shared" si="126"/>
        <v>Con</v>
      </c>
      <c r="Z513" s="7" t="str">
        <f t="shared" si="127"/>
        <v>Lab</v>
      </c>
      <c r="AA513" s="7" t="s">
        <v>4</v>
      </c>
      <c r="AB513" s="7" t="s">
        <v>4</v>
      </c>
      <c r="AC513" s="7" t="s">
        <v>4</v>
      </c>
    </row>
    <row r="514" spans="1:29" s="4" customFormat="1" ht="15.75" x14ac:dyDescent="0.25">
      <c r="A514" s="47" t="s">
        <v>532</v>
      </c>
      <c r="B514" s="48" t="s">
        <v>670</v>
      </c>
      <c r="C514" s="38">
        <v>2005</v>
      </c>
      <c r="D514" s="61">
        <v>59330</v>
      </c>
      <c r="E514" s="61">
        <v>30206</v>
      </c>
      <c r="F514" s="40">
        <f t="shared" ref="F514:F577" si="128">E514/D514</f>
        <v>0.50911848980279795</v>
      </c>
      <c r="G514" s="49" t="s">
        <v>7</v>
      </c>
      <c r="H514" s="50">
        <v>18269</v>
      </c>
      <c r="I514" s="51">
        <f t="shared" ref="I514:I577" si="129">H514-K514</f>
        <v>5957</v>
      </c>
      <c r="J514" s="44" t="s">
        <v>8</v>
      </c>
      <c r="K514" s="64">
        <v>12312</v>
      </c>
      <c r="L514" s="45">
        <f t="shared" ref="L514:L577" si="130">K514/E514</f>
        <v>0.40760113884658677</v>
      </c>
      <c r="M514" s="45">
        <f t="shared" ref="M514:M577" si="131">K514/D514</f>
        <v>0.20751727625147481</v>
      </c>
      <c r="N514" s="44">
        <f t="shared" ref="N514:N577" si="132">(H514-I514)/2</f>
        <v>6156</v>
      </c>
      <c r="O514" s="44">
        <f t="shared" ref="O514:O577" si="133">IF(G514="Lab",N514,"")</f>
        <v>6156</v>
      </c>
      <c r="P514" s="44">
        <f t="shared" ref="P514:P577" si="134">ROUNDUP((D514/10)/2, 0)</f>
        <v>2967</v>
      </c>
      <c r="Q514" s="44" t="str">
        <f t="shared" ref="Q514:Q577" si="135">IF(P514&gt;K514,"YES","")</f>
        <v/>
      </c>
      <c r="R514" s="44">
        <f t="shared" ref="R514:R577" si="136">ROUNDUP(D514/100,0)</f>
        <v>594</v>
      </c>
      <c r="S514" s="39" t="str">
        <f t="shared" ref="S514:S577" si="137">IF(R514&gt;K514,"YES","")</f>
        <v/>
      </c>
      <c r="T514" s="45">
        <f t="shared" ref="T514:T577" si="138">K514/D514</f>
        <v>0.20751727625147481</v>
      </c>
      <c r="U514" s="45">
        <f t="shared" ref="U514:U577" si="139">T514+F514</f>
        <v>0.71663576605427282</v>
      </c>
      <c r="W514" s="21" t="str">
        <f t="shared" ref="W514:W577" si="140">IF(Q514="yes", J514,G514)</f>
        <v>Lab</v>
      </c>
      <c r="X514" s="7" t="str">
        <f t="shared" ref="X514:X577" si="141">IF(S514="yes", J514,G514)</f>
        <v>Lab</v>
      </c>
      <c r="Y514" s="7" t="str">
        <f t="shared" ref="Y514:Y577" si="142">IF(U514&lt;74%, J514,G514)</f>
        <v>LD</v>
      </c>
      <c r="Z514" s="7" t="str">
        <f t="shared" ref="Z514:Z577" si="143">IF(U514&lt;84.5%, J514,G514)</f>
        <v>LD</v>
      </c>
      <c r="AA514" s="7" t="s">
        <v>7</v>
      </c>
      <c r="AB514" s="7" t="s">
        <v>7</v>
      </c>
      <c r="AC514" s="7" t="s">
        <v>7</v>
      </c>
    </row>
    <row r="515" spans="1:29" s="4" customFormat="1" ht="15.75" x14ac:dyDescent="0.25">
      <c r="A515" s="47" t="s">
        <v>533</v>
      </c>
      <c r="B515" s="48" t="s">
        <v>662</v>
      </c>
      <c r="C515" s="38">
        <v>2005</v>
      </c>
      <c r="D515" s="61">
        <v>80335</v>
      </c>
      <c r="E515" s="61">
        <v>43225</v>
      </c>
      <c r="F515" s="40">
        <f t="shared" si="128"/>
        <v>0.53805937636148626</v>
      </c>
      <c r="G515" s="49" t="s">
        <v>7</v>
      </c>
      <c r="H515" s="50">
        <v>20871</v>
      </c>
      <c r="I515" s="51">
        <f t="shared" si="129"/>
        <v>11569</v>
      </c>
      <c r="J515" s="44" t="s">
        <v>4</v>
      </c>
      <c r="K515" s="64">
        <v>9302</v>
      </c>
      <c r="L515" s="45">
        <f t="shared" si="130"/>
        <v>0.21519953730480046</v>
      </c>
      <c r="M515" s="45">
        <f t="shared" si="131"/>
        <v>0.11579012883550134</v>
      </c>
      <c r="N515" s="44">
        <f t="shared" si="132"/>
        <v>4651</v>
      </c>
      <c r="O515" s="44">
        <f t="shared" si="133"/>
        <v>4651</v>
      </c>
      <c r="P515" s="44">
        <f t="shared" si="134"/>
        <v>4017</v>
      </c>
      <c r="Q515" s="44" t="str">
        <f t="shared" si="135"/>
        <v/>
      </c>
      <c r="R515" s="44">
        <f t="shared" si="136"/>
        <v>804</v>
      </c>
      <c r="S515" s="39" t="str">
        <f t="shared" si="137"/>
        <v/>
      </c>
      <c r="T515" s="45">
        <f t="shared" si="138"/>
        <v>0.11579012883550134</v>
      </c>
      <c r="U515" s="45">
        <f t="shared" si="139"/>
        <v>0.65384950519698759</v>
      </c>
      <c r="W515" s="21" t="str">
        <f t="shared" si="140"/>
        <v>Lab</v>
      </c>
      <c r="X515" s="7" t="str">
        <f t="shared" si="141"/>
        <v>Lab</v>
      </c>
      <c r="Y515" s="7" t="str">
        <f t="shared" si="142"/>
        <v>Con</v>
      </c>
      <c r="Z515" s="7" t="str">
        <f t="shared" si="143"/>
        <v>Con</v>
      </c>
      <c r="AA515" s="7" t="s">
        <v>7</v>
      </c>
      <c r="AB515" s="7" t="s">
        <v>7</v>
      </c>
      <c r="AC515" s="7" t="s">
        <v>7</v>
      </c>
    </row>
    <row r="516" spans="1:29" s="4" customFormat="1" ht="15.75" x14ac:dyDescent="0.25">
      <c r="A516" s="47" t="s">
        <v>534</v>
      </c>
      <c r="B516" s="48" t="s">
        <v>662</v>
      </c>
      <c r="C516" s="38">
        <v>2005</v>
      </c>
      <c r="D516" s="61">
        <v>74603</v>
      </c>
      <c r="E516" s="61">
        <v>41783</v>
      </c>
      <c r="F516" s="40">
        <f t="shared" si="128"/>
        <v>0.56007131080519545</v>
      </c>
      <c r="G516" s="49" t="s">
        <v>7</v>
      </c>
      <c r="H516" s="50">
        <v>17845</v>
      </c>
      <c r="I516" s="51">
        <f t="shared" si="129"/>
        <v>10827</v>
      </c>
      <c r="J516" s="44" t="s">
        <v>4</v>
      </c>
      <c r="K516" s="64">
        <v>7018</v>
      </c>
      <c r="L516" s="45">
        <f t="shared" si="130"/>
        <v>0.16796304717229496</v>
      </c>
      <c r="M516" s="45">
        <f t="shared" si="131"/>
        <v>9.4071283996622124E-2</v>
      </c>
      <c r="N516" s="44">
        <f t="shared" si="132"/>
        <v>3509</v>
      </c>
      <c r="O516" s="44">
        <f t="shared" si="133"/>
        <v>3509</v>
      </c>
      <c r="P516" s="44">
        <f t="shared" si="134"/>
        <v>3731</v>
      </c>
      <c r="Q516" s="44" t="str">
        <f t="shared" si="135"/>
        <v/>
      </c>
      <c r="R516" s="44">
        <f t="shared" si="136"/>
        <v>747</v>
      </c>
      <c r="S516" s="39" t="str">
        <f t="shared" si="137"/>
        <v/>
      </c>
      <c r="T516" s="45">
        <f t="shared" si="138"/>
        <v>9.4071283996622124E-2</v>
      </c>
      <c r="U516" s="45">
        <f t="shared" si="139"/>
        <v>0.65414259480181758</v>
      </c>
      <c r="W516" s="21" t="str">
        <f t="shared" si="140"/>
        <v>Lab</v>
      </c>
      <c r="X516" s="7" t="str">
        <f t="shared" si="141"/>
        <v>Lab</v>
      </c>
      <c r="Y516" s="7" t="str">
        <f t="shared" si="142"/>
        <v>Con</v>
      </c>
      <c r="Z516" s="7" t="str">
        <f t="shared" si="143"/>
        <v>Con</v>
      </c>
      <c r="AA516" s="7" t="s">
        <v>7</v>
      </c>
      <c r="AB516" s="7" t="s">
        <v>7</v>
      </c>
      <c r="AC516" s="7" t="s">
        <v>7</v>
      </c>
    </row>
    <row r="517" spans="1:29" s="4" customFormat="1" ht="15.75" x14ac:dyDescent="0.25">
      <c r="A517" s="47" t="s">
        <v>535</v>
      </c>
      <c r="B517" s="48" t="s">
        <v>668</v>
      </c>
      <c r="C517" s="38">
        <v>2005</v>
      </c>
      <c r="D517" s="61">
        <v>64395</v>
      </c>
      <c r="E517" s="61">
        <v>39830</v>
      </c>
      <c r="F517" s="40">
        <f t="shared" si="128"/>
        <v>0.6185262830965137</v>
      </c>
      <c r="G517" s="49" t="s">
        <v>4</v>
      </c>
      <c r="H517" s="50">
        <v>18408</v>
      </c>
      <c r="I517" s="51">
        <f t="shared" si="129"/>
        <v>9449</v>
      </c>
      <c r="J517" s="44" t="s">
        <v>8</v>
      </c>
      <c r="K517" s="64">
        <v>8959</v>
      </c>
      <c r="L517" s="45">
        <f t="shared" si="130"/>
        <v>0.22493095656540296</v>
      </c>
      <c r="M517" s="45">
        <f t="shared" si="131"/>
        <v>0.13912570851774206</v>
      </c>
      <c r="N517" s="44">
        <f t="shared" si="132"/>
        <v>4479.5</v>
      </c>
      <c r="O517" s="44" t="str">
        <f t="shared" si="133"/>
        <v/>
      </c>
      <c r="P517" s="44">
        <f t="shared" si="134"/>
        <v>3220</v>
      </c>
      <c r="Q517" s="44" t="str">
        <f t="shared" si="135"/>
        <v/>
      </c>
      <c r="R517" s="44">
        <f t="shared" si="136"/>
        <v>644</v>
      </c>
      <c r="S517" s="39" t="str">
        <f t="shared" si="137"/>
        <v/>
      </c>
      <c r="T517" s="45">
        <f t="shared" si="138"/>
        <v>0.13912570851774206</v>
      </c>
      <c r="U517" s="45">
        <f t="shared" si="139"/>
        <v>0.75765199161425578</v>
      </c>
      <c r="W517" s="21" t="str">
        <f t="shared" si="140"/>
        <v>Con</v>
      </c>
      <c r="X517" s="7" t="str">
        <f t="shared" si="141"/>
        <v>Con</v>
      </c>
      <c r="Y517" s="7" t="str">
        <f t="shared" si="142"/>
        <v>Con</v>
      </c>
      <c r="Z517" s="7" t="str">
        <f t="shared" si="143"/>
        <v>LD</v>
      </c>
      <c r="AA517" s="7" t="s">
        <v>4</v>
      </c>
      <c r="AB517" s="7" t="s">
        <v>4</v>
      </c>
      <c r="AC517" s="7" t="s">
        <v>4</v>
      </c>
    </row>
    <row r="518" spans="1:29" s="4" customFormat="1" ht="15.75" x14ac:dyDescent="0.25">
      <c r="A518" s="52" t="s">
        <v>536</v>
      </c>
      <c r="B518" s="48" t="s">
        <v>664</v>
      </c>
      <c r="C518" s="38">
        <v>2005</v>
      </c>
      <c r="D518" s="61">
        <v>67530</v>
      </c>
      <c r="E518" s="61">
        <v>41201</v>
      </c>
      <c r="F518" s="40">
        <f t="shared" si="128"/>
        <v>0.61011402339700871</v>
      </c>
      <c r="G518" s="49" t="s">
        <v>8</v>
      </c>
      <c r="H518" s="50">
        <v>19093</v>
      </c>
      <c r="I518" s="51">
        <f t="shared" si="129"/>
        <v>15255</v>
      </c>
      <c r="J518" s="44" t="s">
        <v>4</v>
      </c>
      <c r="K518" s="64">
        <v>3838</v>
      </c>
      <c r="L518" s="45">
        <f t="shared" si="130"/>
        <v>9.3153078808766776E-2</v>
      </c>
      <c r="M518" s="45">
        <f t="shared" si="131"/>
        <v>5.6833999703835333E-2</v>
      </c>
      <c r="N518" s="44">
        <f t="shared" si="132"/>
        <v>1919</v>
      </c>
      <c r="O518" s="44" t="str">
        <f t="shared" si="133"/>
        <v/>
      </c>
      <c r="P518" s="44">
        <f t="shared" si="134"/>
        <v>3377</v>
      </c>
      <c r="Q518" s="44" t="str">
        <f t="shared" si="135"/>
        <v/>
      </c>
      <c r="R518" s="44">
        <f t="shared" si="136"/>
        <v>676</v>
      </c>
      <c r="S518" s="39" t="str">
        <f t="shared" si="137"/>
        <v/>
      </c>
      <c r="T518" s="45">
        <f t="shared" si="138"/>
        <v>5.6833999703835333E-2</v>
      </c>
      <c r="U518" s="45">
        <f t="shared" si="139"/>
        <v>0.666948023100844</v>
      </c>
      <c r="W518" s="21" t="str">
        <f t="shared" si="140"/>
        <v>LD</v>
      </c>
      <c r="X518" s="7" t="str">
        <f t="shared" si="141"/>
        <v>LD</v>
      </c>
      <c r="Y518" s="7" t="str">
        <f t="shared" si="142"/>
        <v>Con</v>
      </c>
      <c r="Z518" s="7" t="str">
        <f t="shared" si="143"/>
        <v>Con</v>
      </c>
      <c r="AA518" s="7" t="s">
        <v>4</v>
      </c>
      <c r="AB518" s="6" t="s">
        <v>8</v>
      </c>
      <c r="AC518" s="6" t="s">
        <v>8</v>
      </c>
    </row>
    <row r="519" spans="1:29" s="4" customFormat="1" ht="15.75" x14ac:dyDescent="0.25">
      <c r="A519" s="47" t="s">
        <v>692</v>
      </c>
      <c r="B519" s="48" t="s">
        <v>666</v>
      </c>
      <c r="C519" s="38">
        <v>2005</v>
      </c>
      <c r="D519" s="61">
        <v>76931</v>
      </c>
      <c r="E519" s="61">
        <v>37959</v>
      </c>
      <c r="F519" s="40">
        <f t="shared" si="128"/>
        <v>0.49341617813365224</v>
      </c>
      <c r="G519" s="49" t="s">
        <v>8</v>
      </c>
      <c r="H519" s="50">
        <v>17874</v>
      </c>
      <c r="I519" s="51">
        <f t="shared" si="129"/>
        <v>12468</v>
      </c>
      <c r="J519" s="44" t="s">
        <v>7</v>
      </c>
      <c r="K519" s="64">
        <v>5406</v>
      </c>
      <c r="L519" s="45">
        <f t="shared" si="130"/>
        <v>0.14241681814589424</v>
      </c>
      <c r="M519" s="45">
        <f t="shared" si="131"/>
        <v>7.0270762111502516E-2</v>
      </c>
      <c r="N519" s="44">
        <f t="shared" si="132"/>
        <v>2703</v>
      </c>
      <c r="O519" s="44" t="str">
        <f t="shared" si="133"/>
        <v/>
      </c>
      <c r="P519" s="44">
        <f t="shared" si="134"/>
        <v>3847</v>
      </c>
      <c r="Q519" s="44" t="str">
        <f t="shared" si="135"/>
        <v/>
      </c>
      <c r="R519" s="44">
        <f t="shared" si="136"/>
        <v>770</v>
      </c>
      <c r="S519" s="39" t="str">
        <f t="shared" si="137"/>
        <v/>
      </c>
      <c r="T519" s="45">
        <f t="shared" si="138"/>
        <v>7.0270762111502516E-2</v>
      </c>
      <c r="U519" s="45">
        <f t="shared" si="139"/>
        <v>0.56368694024515476</v>
      </c>
      <c r="W519" s="21" t="str">
        <f t="shared" si="140"/>
        <v>LD</v>
      </c>
      <c r="X519" s="7" t="str">
        <f t="shared" si="141"/>
        <v>LD</v>
      </c>
      <c r="Y519" s="7" t="str">
        <f t="shared" si="142"/>
        <v>Lab</v>
      </c>
      <c r="Z519" s="7" t="str">
        <f t="shared" si="143"/>
        <v>Lab</v>
      </c>
      <c r="AA519" s="7" t="s">
        <v>8</v>
      </c>
      <c r="AB519" s="6" t="s">
        <v>8</v>
      </c>
      <c r="AC519" s="6" t="s">
        <v>8</v>
      </c>
    </row>
    <row r="520" spans="1:29" s="4" customFormat="1" ht="15.75" x14ac:dyDescent="0.25">
      <c r="A520" s="47" t="s">
        <v>537</v>
      </c>
      <c r="B520" s="48" t="s">
        <v>662</v>
      </c>
      <c r="C520" s="38">
        <v>2005</v>
      </c>
      <c r="D520" s="61">
        <v>68254</v>
      </c>
      <c r="E520" s="61">
        <v>42829</v>
      </c>
      <c r="F520" s="40">
        <f t="shared" si="128"/>
        <v>0.62749435930494912</v>
      </c>
      <c r="G520" s="49" t="s">
        <v>4</v>
      </c>
      <c r="H520" s="50">
        <v>21620</v>
      </c>
      <c r="I520" s="51">
        <f t="shared" si="129"/>
        <v>11684</v>
      </c>
      <c r="J520" s="44" t="s">
        <v>7</v>
      </c>
      <c r="K520" s="64">
        <v>9936</v>
      </c>
      <c r="L520" s="45">
        <f t="shared" si="130"/>
        <v>0.2319923416376754</v>
      </c>
      <c r="M520" s="45">
        <f t="shared" si="131"/>
        <v>0.14557388577958802</v>
      </c>
      <c r="N520" s="44">
        <f t="shared" si="132"/>
        <v>4968</v>
      </c>
      <c r="O520" s="44" t="str">
        <f t="shared" si="133"/>
        <v/>
      </c>
      <c r="P520" s="44">
        <f t="shared" si="134"/>
        <v>3413</v>
      </c>
      <c r="Q520" s="44" t="str">
        <f t="shared" si="135"/>
        <v/>
      </c>
      <c r="R520" s="44">
        <f t="shared" si="136"/>
        <v>683</v>
      </c>
      <c r="S520" s="39" t="str">
        <f t="shared" si="137"/>
        <v/>
      </c>
      <c r="T520" s="45">
        <f t="shared" si="138"/>
        <v>0.14557388577958802</v>
      </c>
      <c r="U520" s="45">
        <f t="shared" si="139"/>
        <v>0.7730682450845372</v>
      </c>
      <c r="W520" s="21" t="str">
        <f t="shared" si="140"/>
        <v>Con</v>
      </c>
      <c r="X520" s="7" t="str">
        <f t="shared" si="141"/>
        <v>Con</v>
      </c>
      <c r="Y520" s="7" t="str">
        <f t="shared" si="142"/>
        <v>Con</v>
      </c>
      <c r="Z520" s="7" t="str">
        <f t="shared" si="143"/>
        <v>Lab</v>
      </c>
      <c r="AA520" s="7" t="s">
        <v>4</v>
      </c>
      <c r="AB520" s="7" t="s">
        <v>4</v>
      </c>
      <c r="AC520" s="7" t="s">
        <v>4</v>
      </c>
    </row>
    <row r="521" spans="1:29" s="4" customFormat="1" ht="15.75" x14ac:dyDescent="0.25">
      <c r="A521" s="47" t="s">
        <v>500</v>
      </c>
      <c r="B521" s="48" t="s">
        <v>668</v>
      </c>
      <c r="C521" s="38">
        <v>2005</v>
      </c>
      <c r="D521" s="61">
        <v>64595</v>
      </c>
      <c r="E521" s="61">
        <v>45462</v>
      </c>
      <c r="F521" s="40">
        <f t="shared" si="128"/>
        <v>0.70380060376190112</v>
      </c>
      <c r="G521" s="49" t="s">
        <v>4</v>
      </c>
      <c r="H521" s="50">
        <v>16953</v>
      </c>
      <c r="I521" s="51">
        <f t="shared" si="129"/>
        <v>15592</v>
      </c>
      <c r="J521" s="44" t="s">
        <v>7</v>
      </c>
      <c r="K521" s="64">
        <v>1361</v>
      </c>
      <c r="L521" s="45">
        <f t="shared" si="130"/>
        <v>2.993709031718798E-2</v>
      </c>
      <c r="M521" s="45">
        <f t="shared" si="131"/>
        <v>2.1069742240111464E-2</v>
      </c>
      <c r="N521" s="44">
        <f t="shared" si="132"/>
        <v>680.5</v>
      </c>
      <c r="O521" s="44" t="str">
        <f t="shared" si="133"/>
        <v/>
      </c>
      <c r="P521" s="44">
        <f t="shared" si="134"/>
        <v>3230</v>
      </c>
      <c r="Q521" s="44" t="str">
        <f t="shared" si="135"/>
        <v>YES</v>
      </c>
      <c r="R521" s="44">
        <f t="shared" si="136"/>
        <v>646</v>
      </c>
      <c r="S521" s="39" t="str">
        <f t="shared" si="137"/>
        <v/>
      </c>
      <c r="T521" s="45">
        <f t="shared" si="138"/>
        <v>2.1069742240111464E-2</v>
      </c>
      <c r="U521" s="45">
        <f t="shared" si="139"/>
        <v>0.72487034600201261</v>
      </c>
      <c r="W521" s="21" t="str">
        <f t="shared" si="140"/>
        <v>Lab</v>
      </c>
      <c r="X521" s="7" t="str">
        <f t="shared" si="141"/>
        <v>Con</v>
      </c>
      <c r="Y521" s="7" t="str">
        <f t="shared" si="142"/>
        <v>Lab</v>
      </c>
      <c r="Z521" s="7" t="str">
        <f t="shared" si="143"/>
        <v>Lab</v>
      </c>
      <c r="AA521" s="7" t="s">
        <v>7</v>
      </c>
      <c r="AB521" s="7" t="s">
        <v>4</v>
      </c>
      <c r="AC521" s="10" t="s">
        <v>4</v>
      </c>
    </row>
    <row r="522" spans="1:29" s="4" customFormat="1" ht="15.75" x14ac:dyDescent="0.25">
      <c r="A522" s="52" t="s">
        <v>502</v>
      </c>
      <c r="B522" s="48" t="s">
        <v>664</v>
      </c>
      <c r="C522" s="38">
        <v>2005</v>
      </c>
      <c r="D522" s="61">
        <v>70411</v>
      </c>
      <c r="E522" s="61">
        <v>39271</v>
      </c>
      <c r="F522" s="40">
        <f t="shared" si="128"/>
        <v>0.55773955773955775</v>
      </c>
      <c r="G522" s="49" t="s">
        <v>7</v>
      </c>
      <c r="H522" s="50">
        <v>22329</v>
      </c>
      <c r="I522" s="51">
        <f t="shared" si="129"/>
        <v>8367</v>
      </c>
      <c r="J522" s="44" t="s">
        <v>8</v>
      </c>
      <c r="K522" s="64">
        <v>13962</v>
      </c>
      <c r="L522" s="45">
        <f t="shared" si="130"/>
        <v>0.35552952560413537</v>
      </c>
      <c r="M522" s="45">
        <f t="shared" si="131"/>
        <v>0.19829288037380524</v>
      </c>
      <c r="N522" s="44">
        <f t="shared" si="132"/>
        <v>6981</v>
      </c>
      <c r="O522" s="44">
        <f t="shared" si="133"/>
        <v>6981</v>
      </c>
      <c r="P522" s="44">
        <f t="shared" si="134"/>
        <v>3521</v>
      </c>
      <c r="Q522" s="44" t="str">
        <f t="shared" si="135"/>
        <v/>
      </c>
      <c r="R522" s="44">
        <f t="shared" si="136"/>
        <v>705</v>
      </c>
      <c r="S522" s="39" t="str">
        <f t="shared" si="137"/>
        <v/>
      </c>
      <c r="T522" s="45">
        <f t="shared" si="138"/>
        <v>0.19829288037380524</v>
      </c>
      <c r="U522" s="45">
        <f t="shared" si="139"/>
        <v>0.75603243811336296</v>
      </c>
      <c r="W522" s="21" t="str">
        <f t="shared" si="140"/>
        <v>Lab</v>
      </c>
      <c r="X522" s="7" t="str">
        <f t="shared" si="141"/>
        <v>Lab</v>
      </c>
      <c r="Y522" s="7" t="str">
        <f t="shared" si="142"/>
        <v>Lab</v>
      </c>
      <c r="Z522" s="7" t="str">
        <f t="shared" si="143"/>
        <v>LD</v>
      </c>
      <c r="AA522" s="7" t="s">
        <v>7</v>
      </c>
      <c r="AB522" s="7" t="s">
        <v>7</v>
      </c>
      <c r="AC522" s="7" t="s">
        <v>7</v>
      </c>
    </row>
    <row r="523" spans="1:29" s="4" customFormat="1" ht="15.75" x14ac:dyDescent="0.25">
      <c r="A523" s="52" t="s">
        <v>754</v>
      </c>
      <c r="B523" s="48" t="s">
        <v>664</v>
      </c>
      <c r="C523" s="38">
        <v>2005</v>
      </c>
      <c r="D523" s="61">
        <v>65930</v>
      </c>
      <c r="E523" s="61">
        <v>35473</v>
      </c>
      <c r="F523" s="40">
        <f t="shared" si="128"/>
        <v>0.53804034582132565</v>
      </c>
      <c r="G523" s="49" t="s">
        <v>7</v>
      </c>
      <c r="H523" s="50">
        <v>19345</v>
      </c>
      <c r="I523" s="51">
        <f t="shared" si="129"/>
        <v>10036</v>
      </c>
      <c r="J523" s="44" t="s">
        <v>8</v>
      </c>
      <c r="K523" s="64">
        <v>9309</v>
      </c>
      <c r="L523" s="45">
        <f t="shared" si="130"/>
        <v>0.26242494291432922</v>
      </c>
      <c r="M523" s="45">
        <f t="shared" si="131"/>
        <v>0.14119520703776733</v>
      </c>
      <c r="N523" s="44">
        <f t="shared" si="132"/>
        <v>4654.5</v>
      </c>
      <c r="O523" s="44">
        <f t="shared" si="133"/>
        <v>4654.5</v>
      </c>
      <c r="P523" s="44">
        <f t="shared" si="134"/>
        <v>3297</v>
      </c>
      <c r="Q523" s="44" t="str">
        <f t="shared" si="135"/>
        <v/>
      </c>
      <c r="R523" s="44">
        <f t="shared" si="136"/>
        <v>660</v>
      </c>
      <c r="S523" s="39" t="str">
        <f t="shared" si="137"/>
        <v/>
      </c>
      <c r="T523" s="45">
        <f t="shared" si="138"/>
        <v>0.14119520703776733</v>
      </c>
      <c r="U523" s="45">
        <f t="shared" si="139"/>
        <v>0.67923555285909298</v>
      </c>
      <c r="W523" s="21" t="str">
        <f t="shared" si="140"/>
        <v>Lab</v>
      </c>
      <c r="X523" s="7" t="str">
        <f t="shared" si="141"/>
        <v>Lab</v>
      </c>
      <c r="Y523" s="7" t="str">
        <f t="shared" si="142"/>
        <v>LD</v>
      </c>
      <c r="Z523" s="7" t="str">
        <f t="shared" si="143"/>
        <v>LD</v>
      </c>
      <c r="AA523" s="7" t="s">
        <v>7</v>
      </c>
      <c r="AB523" s="7" t="s">
        <v>7</v>
      </c>
      <c r="AC523" s="7" t="s">
        <v>7</v>
      </c>
    </row>
    <row r="524" spans="1:29" s="4" customFormat="1" ht="15.75" x14ac:dyDescent="0.25">
      <c r="A524" s="47" t="s">
        <v>504</v>
      </c>
      <c r="B524" s="48" t="s">
        <v>669</v>
      </c>
      <c r="C524" s="38">
        <v>2005</v>
      </c>
      <c r="D524" s="61">
        <v>74716</v>
      </c>
      <c r="E524" s="61">
        <v>50417</v>
      </c>
      <c r="F524" s="40">
        <f t="shared" si="128"/>
        <v>0.67478184056962365</v>
      </c>
      <c r="G524" s="49" t="s">
        <v>8</v>
      </c>
      <c r="H524" s="50">
        <v>25577</v>
      </c>
      <c r="I524" s="51">
        <f t="shared" si="129"/>
        <v>13968</v>
      </c>
      <c r="J524" s="44" t="s">
        <v>4</v>
      </c>
      <c r="K524" s="64">
        <v>11609</v>
      </c>
      <c r="L524" s="45">
        <f t="shared" si="130"/>
        <v>0.23025963464704366</v>
      </c>
      <c r="M524" s="45">
        <f t="shared" si="131"/>
        <v>0.15537502007602119</v>
      </c>
      <c r="N524" s="44">
        <f t="shared" si="132"/>
        <v>5804.5</v>
      </c>
      <c r="O524" s="44" t="str">
        <f t="shared" si="133"/>
        <v/>
      </c>
      <c r="P524" s="44">
        <f t="shared" si="134"/>
        <v>3736</v>
      </c>
      <c r="Q524" s="44" t="str">
        <f t="shared" si="135"/>
        <v/>
      </c>
      <c r="R524" s="44">
        <f t="shared" si="136"/>
        <v>748</v>
      </c>
      <c r="S524" s="39" t="str">
        <f t="shared" si="137"/>
        <v/>
      </c>
      <c r="T524" s="45">
        <f t="shared" si="138"/>
        <v>0.15537502007602119</v>
      </c>
      <c r="U524" s="45">
        <f t="shared" si="139"/>
        <v>0.83015686064564487</v>
      </c>
      <c r="W524" s="21" t="str">
        <f t="shared" si="140"/>
        <v>LD</v>
      </c>
      <c r="X524" s="7" t="str">
        <f t="shared" si="141"/>
        <v>LD</v>
      </c>
      <c r="Y524" s="7" t="str">
        <f t="shared" si="142"/>
        <v>LD</v>
      </c>
      <c r="Z524" s="7" t="str">
        <f t="shared" si="143"/>
        <v>Con</v>
      </c>
      <c r="AA524" s="7" t="s">
        <v>8</v>
      </c>
      <c r="AB524" s="6" t="s">
        <v>8</v>
      </c>
      <c r="AC524" s="6" t="s">
        <v>8</v>
      </c>
    </row>
    <row r="525" spans="1:29" s="4" customFormat="1" ht="15.75" x14ac:dyDescent="0.25">
      <c r="A525" s="47" t="s">
        <v>538</v>
      </c>
      <c r="B525" s="48" t="s">
        <v>663</v>
      </c>
      <c r="C525" s="38">
        <v>2005</v>
      </c>
      <c r="D525" s="61">
        <v>67469</v>
      </c>
      <c r="E525" s="61">
        <v>45554</v>
      </c>
      <c r="F525" s="40">
        <f t="shared" si="128"/>
        <v>0.67518415865063952</v>
      </c>
      <c r="G525" s="49" t="s">
        <v>7</v>
      </c>
      <c r="H525" s="50">
        <v>19889</v>
      </c>
      <c r="I525" s="51">
        <f t="shared" si="129"/>
        <v>17768</v>
      </c>
      <c r="J525" s="44" t="s">
        <v>4</v>
      </c>
      <c r="K525" s="64">
        <v>2121</v>
      </c>
      <c r="L525" s="45">
        <f t="shared" si="130"/>
        <v>4.6560126443341968E-2</v>
      </c>
      <c r="M525" s="45">
        <f t="shared" si="131"/>
        <v>3.1436659799315238E-2</v>
      </c>
      <c r="N525" s="44">
        <f t="shared" si="132"/>
        <v>1060.5</v>
      </c>
      <c r="O525" s="44">
        <f t="shared" si="133"/>
        <v>1060.5</v>
      </c>
      <c r="P525" s="44">
        <f t="shared" si="134"/>
        <v>3374</v>
      </c>
      <c r="Q525" s="44" t="str">
        <f t="shared" si="135"/>
        <v>YES</v>
      </c>
      <c r="R525" s="44">
        <f t="shared" si="136"/>
        <v>675</v>
      </c>
      <c r="S525" s="39" t="str">
        <f t="shared" si="137"/>
        <v/>
      </c>
      <c r="T525" s="45">
        <f t="shared" si="138"/>
        <v>3.1436659799315238E-2</v>
      </c>
      <c r="U525" s="45">
        <f t="shared" si="139"/>
        <v>0.70662081844995472</v>
      </c>
      <c r="W525" s="21" t="str">
        <f t="shared" si="140"/>
        <v>Con</v>
      </c>
      <c r="X525" s="7" t="str">
        <f t="shared" si="141"/>
        <v>Lab</v>
      </c>
      <c r="Y525" s="7" t="str">
        <f t="shared" si="142"/>
        <v>Con</v>
      </c>
      <c r="Z525" s="7" t="str">
        <f t="shared" si="143"/>
        <v>Con</v>
      </c>
      <c r="AA525" s="7" t="s">
        <v>4</v>
      </c>
      <c r="AB525" s="10" t="s">
        <v>4</v>
      </c>
      <c r="AC525" s="10" t="s">
        <v>4</v>
      </c>
    </row>
    <row r="526" spans="1:29" s="4" customFormat="1" ht="15.75" x14ac:dyDescent="0.25">
      <c r="A526" s="47" t="s">
        <v>539</v>
      </c>
      <c r="B526" s="48" t="s">
        <v>663</v>
      </c>
      <c r="C526" s="38">
        <v>2005</v>
      </c>
      <c r="D526" s="61">
        <v>69136</v>
      </c>
      <c r="E526" s="61">
        <v>44253</v>
      </c>
      <c r="F526" s="40">
        <f t="shared" si="128"/>
        <v>0.64008620689655171</v>
      </c>
      <c r="G526" s="49" t="s">
        <v>7</v>
      </c>
      <c r="H526" s="50">
        <v>18126</v>
      </c>
      <c r="I526" s="51">
        <f t="shared" si="129"/>
        <v>15688</v>
      </c>
      <c r="J526" s="44" t="s">
        <v>4</v>
      </c>
      <c r="K526" s="64">
        <v>2438</v>
      </c>
      <c r="L526" s="45">
        <f t="shared" si="130"/>
        <v>5.5092310125867176E-2</v>
      </c>
      <c r="M526" s="45">
        <f t="shared" si="131"/>
        <v>3.5263827817634805E-2</v>
      </c>
      <c r="N526" s="44">
        <f t="shared" si="132"/>
        <v>1219</v>
      </c>
      <c r="O526" s="44">
        <f t="shared" si="133"/>
        <v>1219</v>
      </c>
      <c r="P526" s="44">
        <f t="shared" si="134"/>
        <v>3457</v>
      </c>
      <c r="Q526" s="44" t="str">
        <f t="shared" si="135"/>
        <v>YES</v>
      </c>
      <c r="R526" s="44">
        <f t="shared" si="136"/>
        <v>692</v>
      </c>
      <c r="S526" s="39" t="str">
        <f t="shared" si="137"/>
        <v/>
      </c>
      <c r="T526" s="45">
        <f t="shared" si="138"/>
        <v>3.5263827817634805E-2</v>
      </c>
      <c r="U526" s="45">
        <f t="shared" si="139"/>
        <v>0.67535003471418653</v>
      </c>
      <c r="W526" s="21" t="str">
        <f t="shared" si="140"/>
        <v>Con</v>
      </c>
      <c r="X526" s="7" t="str">
        <f t="shared" si="141"/>
        <v>Lab</v>
      </c>
      <c r="Y526" s="7" t="str">
        <f t="shared" si="142"/>
        <v>Con</v>
      </c>
      <c r="Z526" s="7" t="str">
        <f t="shared" si="143"/>
        <v>Con</v>
      </c>
      <c r="AA526" s="7" t="s">
        <v>4</v>
      </c>
      <c r="AB526" s="10" t="s">
        <v>4</v>
      </c>
      <c r="AC526" s="10" t="s">
        <v>4</v>
      </c>
    </row>
    <row r="527" spans="1:29" s="4" customFormat="1" ht="15.75" x14ac:dyDescent="0.25">
      <c r="A527" s="52" t="s">
        <v>540</v>
      </c>
      <c r="B527" s="48" t="s">
        <v>663</v>
      </c>
      <c r="C527" s="38">
        <v>2005</v>
      </c>
      <c r="D527" s="61">
        <v>68900</v>
      </c>
      <c r="E527" s="61">
        <v>25635</v>
      </c>
      <c r="F527" s="40">
        <f t="shared" si="128"/>
        <v>0.37206095791001453</v>
      </c>
      <c r="G527" s="49" t="s">
        <v>4</v>
      </c>
      <c r="H527" s="50">
        <v>13343</v>
      </c>
      <c r="I527" s="51">
        <f t="shared" si="129"/>
        <v>4496</v>
      </c>
      <c r="J527" s="44" t="s">
        <v>7</v>
      </c>
      <c r="K527" s="64">
        <v>8847</v>
      </c>
      <c r="L527" s="45">
        <f t="shared" si="130"/>
        <v>0.34511410181392627</v>
      </c>
      <c r="M527" s="45">
        <f t="shared" si="131"/>
        <v>0.1284034833091437</v>
      </c>
      <c r="N527" s="44">
        <f t="shared" si="132"/>
        <v>4423.5</v>
      </c>
      <c r="O527" s="44" t="str">
        <f t="shared" si="133"/>
        <v/>
      </c>
      <c r="P527" s="44">
        <f t="shared" si="134"/>
        <v>3445</v>
      </c>
      <c r="Q527" s="44" t="str">
        <f t="shared" si="135"/>
        <v/>
      </c>
      <c r="R527" s="44">
        <f t="shared" si="136"/>
        <v>689</v>
      </c>
      <c r="S527" s="39" t="str">
        <f t="shared" si="137"/>
        <v/>
      </c>
      <c r="T527" s="45">
        <f t="shared" si="138"/>
        <v>0.1284034833091437</v>
      </c>
      <c r="U527" s="45">
        <f t="shared" si="139"/>
        <v>0.50046444121915823</v>
      </c>
      <c r="W527" s="21" t="str">
        <f t="shared" si="140"/>
        <v>Con</v>
      </c>
      <c r="X527" s="7" t="str">
        <f t="shared" si="141"/>
        <v>Con</v>
      </c>
      <c r="Y527" s="7" t="str">
        <f t="shared" si="142"/>
        <v>Lab</v>
      </c>
      <c r="Z527" s="7" t="str">
        <f t="shared" si="143"/>
        <v>Lab</v>
      </c>
      <c r="AA527" s="7" t="s">
        <v>4</v>
      </c>
      <c r="AB527" s="7" t="s">
        <v>4</v>
      </c>
      <c r="AC527" s="7" t="s">
        <v>4</v>
      </c>
    </row>
    <row r="528" spans="1:29" s="4" customFormat="1" ht="15.75" x14ac:dyDescent="0.25">
      <c r="A528" s="47" t="s">
        <v>541</v>
      </c>
      <c r="B528" s="48" t="s">
        <v>664</v>
      </c>
      <c r="C528" s="38">
        <v>2005</v>
      </c>
      <c r="D528" s="61">
        <v>65183</v>
      </c>
      <c r="E528" s="61">
        <v>35314</v>
      </c>
      <c r="F528" s="40">
        <f t="shared" si="128"/>
        <v>0.54176702514459296</v>
      </c>
      <c r="G528" s="49" t="s">
        <v>7</v>
      </c>
      <c r="H528" s="50">
        <v>17535</v>
      </c>
      <c r="I528" s="51">
        <f t="shared" si="129"/>
        <v>9187</v>
      </c>
      <c r="J528" s="44" t="s">
        <v>4</v>
      </c>
      <c r="K528" s="64">
        <v>8348</v>
      </c>
      <c r="L528" s="45">
        <f t="shared" si="130"/>
        <v>0.2363934983292745</v>
      </c>
      <c r="M528" s="45">
        <f t="shared" si="131"/>
        <v>0.12807020235337435</v>
      </c>
      <c r="N528" s="44">
        <f t="shared" si="132"/>
        <v>4174</v>
      </c>
      <c r="O528" s="44">
        <f t="shared" si="133"/>
        <v>4174</v>
      </c>
      <c r="P528" s="44">
        <f t="shared" si="134"/>
        <v>3260</v>
      </c>
      <c r="Q528" s="44" t="str">
        <f t="shared" si="135"/>
        <v/>
      </c>
      <c r="R528" s="44">
        <f t="shared" si="136"/>
        <v>652</v>
      </c>
      <c r="S528" s="39" t="str">
        <f t="shared" si="137"/>
        <v/>
      </c>
      <c r="T528" s="45">
        <f t="shared" si="138"/>
        <v>0.12807020235337435</v>
      </c>
      <c r="U528" s="45">
        <f t="shared" si="139"/>
        <v>0.66983722749796737</v>
      </c>
      <c r="W528" s="21" t="str">
        <f t="shared" si="140"/>
        <v>Lab</v>
      </c>
      <c r="X528" s="7" t="str">
        <f t="shared" si="141"/>
        <v>Lab</v>
      </c>
      <c r="Y528" s="7" t="str">
        <f t="shared" si="142"/>
        <v>Con</v>
      </c>
      <c r="Z528" s="7" t="str">
        <f t="shared" si="143"/>
        <v>Con</v>
      </c>
      <c r="AA528" s="7" t="s">
        <v>7</v>
      </c>
      <c r="AB528" s="7" t="s">
        <v>7</v>
      </c>
      <c r="AC528" s="7" t="s">
        <v>7</v>
      </c>
    </row>
    <row r="529" spans="1:29" s="4" customFormat="1" ht="15.75" x14ac:dyDescent="0.25">
      <c r="A529" s="52" t="s">
        <v>542</v>
      </c>
      <c r="B529" s="48" t="s">
        <v>668</v>
      </c>
      <c r="C529" s="38">
        <v>2005</v>
      </c>
      <c r="D529" s="61">
        <v>66536</v>
      </c>
      <c r="E529" s="61">
        <v>41934</v>
      </c>
      <c r="F529" s="40">
        <f t="shared" si="128"/>
        <v>0.63024528075027053</v>
      </c>
      <c r="G529" s="49" t="s">
        <v>7</v>
      </c>
      <c r="H529" s="50">
        <v>18003</v>
      </c>
      <c r="I529" s="51">
        <f t="shared" si="129"/>
        <v>14864</v>
      </c>
      <c r="J529" s="44" t="s">
        <v>4</v>
      </c>
      <c r="K529" s="64">
        <v>3139</v>
      </c>
      <c r="L529" s="45">
        <f t="shared" si="130"/>
        <v>7.4855725664138881E-2</v>
      </c>
      <c r="M529" s="45">
        <f t="shared" si="131"/>
        <v>4.7177467836960439E-2</v>
      </c>
      <c r="N529" s="44">
        <f t="shared" si="132"/>
        <v>1569.5</v>
      </c>
      <c r="O529" s="44">
        <f t="shared" si="133"/>
        <v>1569.5</v>
      </c>
      <c r="P529" s="44">
        <f t="shared" si="134"/>
        <v>3327</v>
      </c>
      <c r="Q529" s="44" t="str">
        <f t="shared" si="135"/>
        <v>YES</v>
      </c>
      <c r="R529" s="44">
        <f t="shared" si="136"/>
        <v>666</v>
      </c>
      <c r="S529" s="39" t="str">
        <f t="shared" si="137"/>
        <v/>
      </c>
      <c r="T529" s="45">
        <f t="shared" si="138"/>
        <v>4.7177467836960439E-2</v>
      </c>
      <c r="U529" s="45">
        <f t="shared" si="139"/>
        <v>0.67742274858723095</v>
      </c>
      <c r="W529" s="21" t="str">
        <f t="shared" si="140"/>
        <v>Con</v>
      </c>
      <c r="X529" s="7" t="str">
        <f t="shared" si="141"/>
        <v>Lab</v>
      </c>
      <c r="Y529" s="7" t="str">
        <f t="shared" si="142"/>
        <v>Con</v>
      </c>
      <c r="Z529" s="7" t="str">
        <f t="shared" si="143"/>
        <v>Con</v>
      </c>
      <c r="AA529" s="7" t="s">
        <v>4</v>
      </c>
      <c r="AB529" s="10" t="s">
        <v>4</v>
      </c>
      <c r="AC529" s="10" t="s">
        <v>4</v>
      </c>
    </row>
    <row r="530" spans="1:29" s="4" customFormat="1" ht="15.75" x14ac:dyDescent="0.25">
      <c r="A530" s="47" t="s">
        <v>543</v>
      </c>
      <c r="B530" s="48" t="s">
        <v>661</v>
      </c>
      <c r="C530" s="38">
        <v>2005</v>
      </c>
      <c r="D530" s="61">
        <v>64086</v>
      </c>
      <c r="E530" s="61">
        <v>43691</v>
      </c>
      <c r="F530" s="40">
        <f t="shared" si="128"/>
        <v>0.6817557656898543</v>
      </c>
      <c r="G530" s="49" t="s">
        <v>7</v>
      </c>
      <c r="H530" s="50">
        <v>15729</v>
      </c>
      <c r="I530" s="51">
        <f t="shared" si="129"/>
        <v>10962</v>
      </c>
      <c r="J530" s="44" t="s">
        <v>4</v>
      </c>
      <c r="K530" s="64">
        <v>4767</v>
      </c>
      <c r="L530" s="45">
        <f t="shared" si="130"/>
        <v>0.1091071387699984</v>
      </c>
      <c r="M530" s="45">
        <f t="shared" si="131"/>
        <v>7.4384420934369436E-2</v>
      </c>
      <c r="N530" s="44">
        <f t="shared" si="132"/>
        <v>2383.5</v>
      </c>
      <c r="O530" s="44">
        <f t="shared" si="133"/>
        <v>2383.5</v>
      </c>
      <c r="P530" s="44">
        <f t="shared" si="134"/>
        <v>3205</v>
      </c>
      <c r="Q530" s="44" t="str">
        <f t="shared" si="135"/>
        <v/>
      </c>
      <c r="R530" s="44">
        <f t="shared" si="136"/>
        <v>641</v>
      </c>
      <c r="S530" s="39" t="str">
        <f t="shared" si="137"/>
        <v/>
      </c>
      <c r="T530" s="45">
        <f t="shared" si="138"/>
        <v>7.4384420934369436E-2</v>
      </c>
      <c r="U530" s="45">
        <f t="shared" si="139"/>
        <v>0.75614018662422378</v>
      </c>
      <c r="W530" s="21" t="str">
        <f t="shared" si="140"/>
        <v>Lab</v>
      </c>
      <c r="X530" s="7" t="str">
        <f t="shared" si="141"/>
        <v>Lab</v>
      </c>
      <c r="Y530" s="7" t="str">
        <f t="shared" si="142"/>
        <v>Lab</v>
      </c>
      <c r="Z530" s="7" t="str">
        <f t="shared" si="143"/>
        <v>Con</v>
      </c>
      <c r="AA530" s="7" t="s">
        <v>7</v>
      </c>
      <c r="AB530" s="10" t="s">
        <v>4</v>
      </c>
      <c r="AC530" s="7" t="s">
        <v>7</v>
      </c>
    </row>
    <row r="531" spans="1:29" s="4" customFormat="1" ht="15.75" x14ac:dyDescent="0.25">
      <c r="A531" s="47" t="s">
        <v>544</v>
      </c>
      <c r="B531" s="48" t="s">
        <v>664</v>
      </c>
      <c r="C531" s="38">
        <v>2005</v>
      </c>
      <c r="D531" s="61">
        <v>65635</v>
      </c>
      <c r="E531" s="61">
        <v>35771</v>
      </c>
      <c r="F531" s="40">
        <f t="shared" si="128"/>
        <v>0.54499885731698028</v>
      </c>
      <c r="G531" s="49" t="s">
        <v>7</v>
      </c>
      <c r="H531" s="50">
        <v>18069</v>
      </c>
      <c r="I531" s="51">
        <f t="shared" si="129"/>
        <v>8906</v>
      </c>
      <c r="J531" s="44" t="s">
        <v>4</v>
      </c>
      <c r="K531" s="64">
        <v>9163</v>
      </c>
      <c r="L531" s="45">
        <f t="shared" si="130"/>
        <v>0.25615722233093846</v>
      </c>
      <c r="M531" s="45">
        <f t="shared" si="131"/>
        <v>0.13960539346385312</v>
      </c>
      <c r="N531" s="44">
        <f t="shared" si="132"/>
        <v>4581.5</v>
      </c>
      <c r="O531" s="44">
        <f t="shared" si="133"/>
        <v>4581.5</v>
      </c>
      <c r="P531" s="44">
        <f t="shared" si="134"/>
        <v>3282</v>
      </c>
      <c r="Q531" s="44" t="str">
        <f t="shared" si="135"/>
        <v/>
      </c>
      <c r="R531" s="44">
        <f t="shared" si="136"/>
        <v>657</v>
      </c>
      <c r="S531" s="39" t="str">
        <f t="shared" si="137"/>
        <v/>
      </c>
      <c r="T531" s="45">
        <f t="shared" si="138"/>
        <v>0.13960539346385312</v>
      </c>
      <c r="U531" s="45">
        <f t="shared" si="139"/>
        <v>0.68460425078083342</v>
      </c>
      <c r="W531" s="21" t="str">
        <f t="shared" si="140"/>
        <v>Lab</v>
      </c>
      <c r="X531" s="7" t="str">
        <f t="shared" si="141"/>
        <v>Lab</v>
      </c>
      <c r="Y531" s="7" t="str">
        <f t="shared" si="142"/>
        <v>Con</v>
      </c>
      <c r="Z531" s="7" t="str">
        <f t="shared" si="143"/>
        <v>Con</v>
      </c>
      <c r="AA531" s="7" t="s">
        <v>7</v>
      </c>
      <c r="AB531" s="7" t="s">
        <v>7</v>
      </c>
      <c r="AC531" s="7" t="s">
        <v>7</v>
      </c>
    </row>
    <row r="532" spans="1:29" s="4" customFormat="1" ht="15.75" x14ac:dyDescent="0.25">
      <c r="A532" s="47" t="s">
        <v>545</v>
      </c>
      <c r="B532" s="48" t="s">
        <v>670</v>
      </c>
      <c r="C532" s="38">
        <v>2005</v>
      </c>
      <c r="D532" s="61">
        <v>63271</v>
      </c>
      <c r="E532" s="61">
        <v>36428</v>
      </c>
      <c r="F532" s="40">
        <f t="shared" si="128"/>
        <v>0.5757456022506362</v>
      </c>
      <c r="G532" s="49" t="s">
        <v>7</v>
      </c>
      <c r="H532" s="50">
        <v>20012</v>
      </c>
      <c r="I532" s="51">
        <f t="shared" si="129"/>
        <v>7575</v>
      </c>
      <c r="J532" s="44" t="s">
        <v>4</v>
      </c>
      <c r="K532" s="64">
        <v>12437</v>
      </c>
      <c r="L532" s="45">
        <f t="shared" si="130"/>
        <v>0.34141319863841002</v>
      </c>
      <c r="M532" s="45">
        <f t="shared" si="131"/>
        <v>0.19656714766638744</v>
      </c>
      <c r="N532" s="44">
        <f t="shared" si="132"/>
        <v>6218.5</v>
      </c>
      <c r="O532" s="44">
        <f t="shared" si="133"/>
        <v>6218.5</v>
      </c>
      <c r="P532" s="44">
        <f t="shared" si="134"/>
        <v>3164</v>
      </c>
      <c r="Q532" s="44" t="str">
        <f t="shared" si="135"/>
        <v/>
      </c>
      <c r="R532" s="44">
        <f t="shared" si="136"/>
        <v>633</v>
      </c>
      <c r="S532" s="39" t="str">
        <f t="shared" si="137"/>
        <v/>
      </c>
      <c r="T532" s="45">
        <f t="shared" si="138"/>
        <v>0.19656714766638744</v>
      </c>
      <c r="U532" s="45">
        <f t="shared" si="139"/>
        <v>0.7723127499170237</v>
      </c>
      <c r="W532" s="21" t="str">
        <f t="shared" si="140"/>
        <v>Lab</v>
      </c>
      <c r="X532" s="7" t="str">
        <f t="shared" si="141"/>
        <v>Lab</v>
      </c>
      <c r="Y532" s="7" t="str">
        <f t="shared" si="142"/>
        <v>Lab</v>
      </c>
      <c r="Z532" s="7" t="str">
        <f t="shared" si="143"/>
        <v>Con</v>
      </c>
      <c r="AA532" s="7" t="s">
        <v>7</v>
      </c>
      <c r="AB532" s="7" t="s">
        <v>7</v>
      </c>
      <c r="AC532" s="7" t="s">
        <v>7</v>
      </c>
    </row>
    <row r="533" spans="1:29" s="4" customFormat="1" ht="15.75" x14ac:dyDescent="0.25">
      <c r="A533" s="47" t="s">
        <v>546</v>
      </c>
      <c r="B533" s="48" t="s">
        <v>670</v>
      </c>
      <c r="C533" s="38">
        <v>2005</v>
      </c>
      <c r="D533" s="61">
        <v>71286</v>
      </c>
      <c r="E533" s="61">
        <v>44923</v>
      </c>
      <c r="F533" s="40">
        <f t="shared" si="128"/>
        <v>0.63017983895856133</v>
      </c>
      <c r="G533" s="49" t="s">
        <v>7</v>
      </c>
      <c r="H533" s="50">
        <v>21480</v>
      </c>
      <c r="I533" s="51">
        <f t="shared" si="129"/>
        <v>15341</v>
      </c>
      <c r="J533" s="44" t="s">
        <v>4</v>
      </c>
      <c r="K533" s="64">
        <v>6139</v>
      </c>
      <c r="L533" s="45">
        <f t="shared" si="130"/>
        <v>0.13665605591790397</v>
      </c>
      <c r="M533" s="45">
        <f t="shared" si="131"/>
        <v>8.6117891311056863E-2</v>
      </c>
      <c r="N533" s="44">
        <f t="shared" si="132"/>
        <v>3069.5</v>
      </c>
      <c r="O533" s="44">
        <f t="shared" si="133"/>
        <v>3069.5</v>
      </c>
      <c r="P533" s="44">
        <f t="shared" si="134"/>
        <v>3565</v>
      </c>
      <c r="Q533" s="44" t="str">
        <f t="shared" si="135"/>
        <v/>
      </c>
      <c r="R533" s="44">
        <f t="shared" si="136"/>
        <v>713</v>
      </c>
      <c r="S533" s="39" t="str">
        <f t="shared" si="137"/>
        <v/>
      </c>
      <c r="T533" s="45">
        <f t="shared" si="138"/>
        <v>8.6117891311056863E-2</v>
      </c>
      <c r="U533" s="45">
        <f t="shared" si="139"/>
        <v>0.71629773026961818</v>
      </c>
      <c r="W533" s="21" t="str">
        <f t="shared" si="140"/>
        <v>Lab</v>
      </c>
      <c r="X533" s="7" t="str">
        <f t="shared" si="141"/>
        <v>Lab</v>
      </c>
      <c r="Y533" s="7" t="str">
        <f t="shared" si="142"/>
        <v>Con</v>
      </c>
      <c r="Z533" s="7" t="str">
        <f t="shared" si="143"/>
        <v>Con</v>
      </c>
      <c r="AA533" s="7" t="s">
        <v>7</v>
      </c>
      <c r="AB533" s="7" t="s">
        <v>7</v>
      </c>
      <c r="AC533" s="7" t="s">
        <v>7</v>
      </c>
    </row>
    <row r="534" spans="1:29" s="4" customFormat="1" ht="15.75" x14ac:dyDescent="0.25">
      <c r="A534" s="52" t="s">
        <v>547</v>
      </c>
      <c r="B534" s="48" t="s">
        <v>663</v>
      </c>
      <c r="C534" s="38">
        <v>2005</v>
      </c>
      <c r="D534" s="61">
        <v>57643</v>
      </c>
      <c r="E534" s="61">
        <v>27907</v>
      </c>
      <c r="F534" s="40">
        <f t="shared" si="128"/>
        <v>0.48413510747185262</v>
      </c>
      <c r="G534" s="49" t="s">
        <v>7</v>
      </c>
      <c r="H534" s="50">
        <v>14760</v>
      </c>
      <c r="I534" s="51">
        <f t="shared" si="129"/>
        <v>4986</v>
      </c>
      <c r="J534" s="44" t="s">
        <v>8</v>
      </c>
      <c r="K534" s="64">
        <v>9774</v>
      </c>
      <c r="L534" s="45">
        <f t="shared" si="130"/>
        <v>0.35023470813774321</v>
      </c>
      <c r="M534" s="45">
        <f t="shared" si="131"/>
        <v>0.16956091806463924</v>
      </c>
      <c r="N534" s="44">
        <f t="shared" si="132"/>
        <v>4887</v>
      </c>
      <c r="O534" s="44">
        <f t="shared" si="133"/>
        <v>4887</v>
      </c>
      <c r="P534" s="44">
        <f t="shared" si="134"/>
        <v>2883</v>
      </c>
      <c r="Q534" s="44" t="str">
        <f t="shared" si="135"/>
        <v/>
      </c>
      <c r="R534" s="44">
        <f t="shared" si="136"/>
        <v>577</v>
      </c>
      <c r="S534" s="39" t="str">
        <f t="shared" si="137"/>
        <v/>
      </c>
      <c r="T534" s="45">
        <f t="shared" si="138"/>
        <v>0.16956091806463924</v>
      </c>
      <c r="U534" s="45">
        <f t="shared" si="139"/>
        <v>0.65369602553649186</v>
      </c>
      <c r="W534" s="21" t="str">
        <f t="shared" si="140"/>
        <v>Lab</v>
      </c>
      <c r="X534" s="7" t="str">
        <f t="shared" si="141"/>
        <v>Lab</v>
      </c>
      <c r="Y534" s="7" t="str">
        <f t="shared" si="142"/>
        <v>LD</v>
      </c>
      <c r="Z534" s="7" t="str">
        <f t="shared" si="143"/>
        <v>LD</v>
      </c>
      <c r="AA534" s="7" t="s">
        <v>7</v>
      </c>
      <c r="AB534" s="7" t="s">
        <v>7</v>
      </c>
      <c r="AC534" s="7" t="s">
        <v>7</v>
      </c>
    </row>
    <row r="535" spans="1:29" s="4" customFormat="1" ht="15.75" x14ac:dyDescent="0.25">
      <c r="A535" s="52" t="s">
        <v>548</v>
      </c>
      <c r="B535" s="48" t="s">
        <v>663</v>
      </c>
      <c r="C535" s="38">
        <v>2005</v>
      </c>
      <c r="D535" s="61">
        <v>58422</v>
      </c>
      <c r="E535" s="61">
        <v>30760</v>
      </c>
      <c r="F535" s="40">
        <f t="shared" si="128"/>
        <v>0.52651398445790965</v>
      </c>
      <c r="G535" s="49" t="s">
        <v>7</v>
      </c>
      <c r="H535" s="50">
        <v>16191</v>
      </c>
      <c r="I535" s="51">
        <f t="shared" si="129"/>
        <v>6155</v>
      </c>
      <c r="J535" s="44" t="s">
        <v>4</v>
      </c>
      <c r="K535" s="64">
        <v>10036</v>
      </c>
      <c r="L535" s="45">
        <f t="shared" si="130"/>
        <v>0.32626788036410925</v>
      </c>
      <c r="M535" s="45">
        <f t="shared" si="131"/>
        <v>0.17178460169114373</v>
      </c>
      <c r="N535" s="44">
        <f t="shared" si="132"/>
        <v>5018</v>
      </c>
      <c r="O535" s="44">
        <f t="shared" si="133"/>
        <v>5018</v>
      </c>
      <c r="P535" s="44">
        <f t="shared" si="134"/>
        <v>2922</v>
      </c>
      <c r="Q535" s="44" t="str">
        <f t="shared" si="135"/>
        <v/>
      </c>
      <c r="R535" s="44">
        <f t="shared" si="136"/>
        <v>585</v>
      </c>
      <c r="S535" s="39" t="str">
        <f t="shared" si="137"/>
        <v/>
      </c>
      <c r="T535" s="45">
        <f t="shared" si="138"/>
        <v>0.17178460169114373</v>
      </c>
      <c r="U535" s="45">
        <f t="shared" si="139"/>
        <v>0.69829858614905338</v>
      </c>
      <c r="W535" s="21" t="str">
        <f t="shared" si="140"/>
        <v>Lab</v>
      </c>
      <c r="X535" s="7" t="str">
        <f t="shared" si="141"/>
        <v>Lab</v>
      </c>
      <c r="Y535" s="7" t="str">
        <f t="shared" si="142"/>
        <v>Con</v>
      </c>
      <c r="Z535" s="7" t="str">
        <f t="shared" si="143"/>
        <v>Con</v>
      </c>
      <c r="AA535" s="7" t="s">
        <v>7</v>
      </c>
      <c r="AB535" s="7" t="s">
        <v>7</v>
      </c>
      <c r="AC535" s="7" t="s">
        <v>7</v>
      </c>
    </row>
    <row r="536" spans="1:29" s="4" customFormat="1" ht="15.75" x14ac:dyDescent="0.25">
      <c r="A536" s="52" t="s">
        <v>549</v>
      </c>
      <c r="B536" s="48" t="s">
        <v>663</v>
      </c>
      <c r="C536" s="38">
        <v>2005</v>
      </c>
      <c r="D536" s="61">
        <v>70612</v>
      </c>
      <c r="E536" s="61">
        <v>37820</v>
      </c>
      <c r="F536" s="40">
        <f t="shared" si="128"/>
        <v>0.53560301365207041</v>
      </c>
      <c r="G536" s="49" t="s">
        <v>7</v>
      </c>
      <c r="H536" s="50">
        <v>17727</v>
      </c>
      <c r="I536" s="51">
        <f t="shared" si="129"/>
        <v>9046</v>
      </c>
      <c r="J536" s="44" t="s">
        <v>4</v>
      </c>
      <c r="K536" s="64">
        <v>8681</v>
      </c>
      <c r="L536" s="45">
        <f t="shared" si="130"/>
        <v>0.22953463775780011</v>
      </c>
      <c r="M536" s="45">
        <f t="shared" si="131"/>
        <v>0.12293944372061406</v>
      </c>
      <c r="N536" s="44">
        <f t="shared" si="132"/>
        <v>4340.5</v>
      </c>
      <c r="O536" s="44">
        <f t="shared" si="133"/>
        <v>4340.5</v>
      </c>
      <c r="P536" s="44">
        <f t="shared" si="134"/>
        <v>3531</v>
      </c>
      <c r="Q536" s="44" t="str">
        <f t="shared" si="135"/>
        <v/>
      </c>
      <c r="R536" s="44">
        <f t="shared" si="136"/>
        <v>707</v>
      </c>
      <c r="S536" s="39" t="str">
        <f t="shared" si="137"/>
        <v/>
      </c>
      <c r="T536" s="45">
        <f t="shared" si="138"/>
        <v>0.12293944372061406</v>
      </c>
      <c r="U536" s="45">
        <f t="shared" si="139"/>
        <v>0.65854245737268446</v>
      </c>
      <c r="W536" s="21" t="str">
        <f t="shared" si="140"/>
        <v>Lab</v>
      </c>
      <c r="X536" s="7" t="str">
        <f t="shared" si="141"/>
        <v>Lab</v>
      </c>
      <c r="Y536" s="7" t="str">
        <f t="shared" si="142"/>
        <v>Con</v>
      </c>
      <c r="Z536" s="7" t="str">
        <f t="shared" si="143"/>
        <v>Con</v>
      </c>
      <c r="AA536" s="7" t="s">
        <v>7</v>
      </c>
      <c r="AB536" s="7" t="s">
        <v>7</v>
      </c>
      <c r="AC536" s="7" t="s">
        <v>7</v>
      </c>
    </row>
    <row r="537" spans="1:29" s="4" customFormat="1" ht="15.75" x14ac:dyDescent="0.25">
      <c r="A537" s="47" t="s">
        <v>550</v>
      </c>
      <c r="B537" s="48" t="s">
        <v>663</v>
      </c>
      <c r="C537" s="38">
        <v>2005</v>
      </c>
      <c r="D537" s="61">
        <v>70248</v>
      </c>
      <c r="E537" s="61">
        <v>47036</v>
      </c>
      <c r="F537" s="40">
        <f t="shared" si="128"/>
        <v>0.66957066393349274</v>
      </c>
      <c r="G537" s="49" t="s">
        <v>4</v>
      </c>
      <c r="H537" s="50">
        <v>22733</v>
      </c>
      <c r="I537" s="51">
        <f t="shared" si="129"/>
        <v>13644</v>
      </c>
      <c r="J537" s="44" t="s">
        <v>7</v>
      </c>
      <c r="K537" s="64">
        <v>9089</v>
      </c>
      <c r="L537" s="45">
        <f t="shared" si="130"/>
        <v>0.19323496895994557</v>
      </c>
      <c r="M537" s="45">
        <f t="shared" si="131"/>
        <v>0.12938446646167862</v>
      </c>
      <c r="N537" s="44">
        <f t="shared" si="132"/>
        <v>4544.5</v>
      </c>
      <c r="O537" s="44" t="str">
        <f t="shared" si="133"/>
        <v/>
      </c>
      <c r="P537" s="44">
        <f t="shared" si="134"/>
        <v>3513</v>
      </c>
      <c r="Q537" s="44" t="str">
        <f t="shared" si="135"/>
        <v/>
      </c>
      <c r="R537" s="44">
        <f t="shared" si="136"/>
        <v>703</v>
      </c>
      <c r="S537" s="39" t="str">
        <f t="shared" si="137"/>
        <v/>
      </c>
      <c r="T537" s="45">
        <f t="shared" si="138"/>
        <v>0.12938446646167862</v>
      </c>
      <c r="U537" s="45">
        <f t="shared" si="139"/>
        <v>0.79895513039517141</v>
      </c>
      <c r="W537" s="21" t="str">
        <f t="shared" si="140"/>
        <v>Con</v>
      </c>
      <c r="X537" s="7" t="str">
        <f t="shared" si="141"/>
        <v>Con</v>
      </c>
      <c r="Y537" s="7" t="str">
        <f t="shared" si="142"/>
        <v>Con</v>
      </c>
      <c r="Z537" s="7" t="str">
        <f t="shared" si="143"/>
        <v>Lab</v>
      </c>
      <c r="AA537" s="7" t="s">
        <v>4</v>
      </c>
      <c r="AB537" s="7" t="s">
        <v>4</v>
      </c>
      <c r="AC537" s="7" t="s">
        <v>4</v>
      </c>
    </row>
    <row r="538" spans="1:29" s="4" customFormat="1" ht="15.75" x14ac:dyDescent="0.25">
      <c r="A538" s="47" t="s">
        <v>551</v>
      </c>
      <c r="B538" s="48" t="s">
        <v>663</v>
      </c>
      <c r="C538" s="38">
        <v>2005</v>
      </c>
      <c r="D538" s="61">
        <v>64088</v>
      </c>
      <c r="E538" s="61">
        <v>41708</v>
      </c>
      <c r="F538" s="40">
        <f t="shared" si="128"/>
        <v>0.65079266009237302</v>
      </c>
      <c r="G538" s="49" t="s">
        <v>7</v>
      </c>
      <c r="H538" s="50">
        <v>17089</v>
      </c>
      <c r="I538" s="51">
        <f t="shared" si="129"/>
        <v>16682</v>
      </c>
      <c r="J538" s="44" t="s">
        <v>4</v>
      </c>
      <c r="K538" s="64">
        <v>407</v>
      </c>
      <c r="L538" s="45">
        <f t="shared" si="130"/>
        <v>9.7583197468111629E-3</v>
      </c>
      <c r="M538" s="45">
        <f t="shared" si="131"/>
        <v>6.3506428660591689E-3</v>
      </c>
      <c r="N538" s="44">
        <f t="shared" si="132"/>
        <v>203.5</v>
      </c>
      <c r="O538" s="44">
        <f t="shared" si="133"/>
        <v>203.5</v>
      </c>
      <c r="P538" s="44">
        <f t="shared" si="134"/>
        <v>3205</v>
      </c>
      <c r="Q538" s="44" t="str">
        <f t="shared" si="135"/>
        <v>YES</v>
      </c>
      <c r="R538" s="44">
        <f t="shared" si="136"/>
        <v>641</v>
      </c>
      <c r="S538" s="39" t="str">
        <f t="shared" si="137"/>
        <v>YES</v>
      </c>
      <c r="T538" s="45">
        <f t="shared" si="138"/>
        <v>6.3506428660591689E-3</v>
      </c>
      <c r="U538" s="45">
        <f t="shared" si="139"/>
        <v>0.65714330295843215</v>
      </c>
      <c r="W538" s="21" t="str">
        <f t="shared" si="140"/>
        <v>Con</v>
      </c>
      <c r="X538" s="7" t="str">
        <f t="shared" si="141"/>
        <v>Con</v>
      </c>
      <c r="Y538" s="7" t="str">
        <f t="shared" si="142"/>
        <v>Con</v>
      </c>
      <c r="Z538" s="7" t="str">
        <f t="shared" si="143"/>
        <v>Con</v>
      </c>
      <c r="AA538" s="7" t="s">
        <v>4</v>
      </c>
      <c r="AB538" s="10" t="s">
        <v>4</v>
      </c>
      <c r="AC538" s="10" t="s">
        <v>4</v>
      </c>
    </row>
    <row r="539" spans="1:29" s="4" customFormat="1" ht="15.75" x14ac:dyDescent="0.25">
      <c r="A539" s="47" t="s">
        <v>552</v>
      </c>
      <c r="B539" s="48" t="s">
        <v>674</v>
      </c>
      <c r="C539" s="38">
        <v>2005</v>
      </c>
      <c r="D539" s="61">
        <v>68570</v>
      </c>
      <c r="E539" s="61">
        <v>37032</v>
      </c>
      <c r="F539" s="40">
        <f t="shared" si="128"/>
        <v>0.5400612512760683</v>
      </c>
      <c r="G539" s="49" t="s">
        <v>5</v>
      </c>
      <c r="H539" s="50">
        <v>20921</v>
      </c>
      <c r="I539" s="51">
        <f t="shared" si="129"/>
        <v>7872</v>
      </c>
      <c r="J539" s="44" t="s">
        <v>715</v>
      </c>
      <c r="K539" s="64">
        <v>13049</v>
      </c>
      <c r="L539" s="45">
        <f t="shared" si="130"/>
        <v>0.35237092244545259</v>
      </c>
      <c r="M539" s="45">
        <f t="shared" si="131"/>
        <v>0.19030188128919354</v>
      </c>
      <c r="N539" s="44">
        <f t="shared" si="132"/>
        <v>6524.5</v>
      </c>
      <c r="O539" s="44" t="str">
        <f t="shared" si="133"/>
        <v/>
      </c>
      <c r="P539" s="44">
        <f t="shared" si="134"/>
        <v>3429</v>
      </c>
      <c r="Q539" s="44" t="str">
        <f t="shared" si="135"/>
        <v/>
      </c>
      <c r="R539" s="44">
        <f t="shared" si="136"/>
        <v>686</v>
      </c>
      <c r="S539" s="39" t="str">
        <f t="shared" si="137"/>
        <v/>
      </c>
      <c r="T539" s="45">
        <f t="shared" si="138"/>
        <v>0.19030188128919354</v>
      </c>
      <c r="U539" s="45">
        <f t="shared" si="139"/>
        <v>0.73036313256526186</v>
      </c>
      <c r="W539" s="21" t="str">
        <f t="shared" si="140"/>
        <v>DUP</v>
      </c>
      <c r="X539" s="7" t="str">
        <f t="shared" si="141"/>
        <v>DUP</v>
      </c>
      <c r="Y539" s="7" t="str">
        <f t="shared" si="142"/>
        <v>UU</v>
      </c>
      <c r="Z539" s="7" t="str">
        <f t="shared" si="143"/>
        <v>UU</v>
      </c>
      <c r="AA539" s="7" t="s">
        <v>5</v>
      </c>
      <c r="AB539" s="7" t="s">
        <v>5</v>
      </c>
      <c r="AC539" s="7" t="s">
        <v>5</v>
      </c>
    </row>
    <row r="540" spans="1:29" s="4" customFormat="1" ht="15.75" x14ac:dyDescent="0.25">
      <c r="A540" s="47" t="s">
        <v>553</v>
      </c>
      <c r="B540" s="48" t="s">
        <v>663</v>
      </c>
      <c r="C540" s="38">
        <v>2005</v>
      </c>
      <c r="D540" s="61">
        <v>84540</v>
      </c>
      <c r="E540" s="61">
        <v>58240</v>
      </c>
      <c r="F540" s="40">
        <f t="shared" si="128"/>
        <v>0.68890466051573218</v>
      </c>
      <c r="G540" s="49" t="s">
        <v>4</v>
      </c>
      <c r="H540" s="50">
        <v>28652</v>
      </c>
      <c r="I540" s="51">
        <f t="shared" si="129"/>
        <v>16468</v>
      </c>
      <c r="J540" s="44" t="s">
        <v>8</v>
      </c>
      <c r="K540" s="64">
        <v>12184</v>
      </c>
      <c r="L540" s="45">
        <f t="shared" si="130"/>
        <v>0.20920329670329671</v>
      </c>
      <c r="M540" s="45">
        <f t="shared" si="131"/>
        <v>0.14412112609415662</v>
      </c>
      <c r="N540" s="44">
        <f t="shared" si="132"/>
        <v>6092</v>
      </c>
      <c r="O540" s="44" t="str">
        <f t="shared" si="133"/>
        <v/>
      </c>
      <c r="P540" s="44">
        <f t="shared" si="134"/>
        <v>4227</v>
      </c>
      <c r="Q540" s="44" t="str">
        <f t="shared" si="135"/>
        <v/>
      </c>
      <c r="R540" s="44">
        <f t="shared" si="136"/>
        <v>846</v>
      </c>
      <c r="S540" s="39" t="str">
        <f t="shared" si="137"/>
        <v/>
      </c>
      <c r="T540" s="45">
        <f t="shared" si="138"/>
        <v>0.14412112609415662</v>
      </c>
      <c r="U540" s="45">
        <f t="shared" si="139"/>
        <v>0.8330257866098888</v>
      </c>
      <c r="W540" s="21" t="str">
        <f t="shared" si="140"/>
        <v>Con</v>
      </c>
      <c r="X540" s="7" t="str">
        <f t="shared" si="141"/>
        <v>Con</v>
      </c>
      <c r="Y540" s="7" t="str">
        <f t="shared" si="142"/>
        <v>Con</v>
      </c>
      <c r="Z540" s="7" t="str">
        <f t="shared" si="143"/>
        <v>LD</v>
      </c>
      <c r="AA540" s="7" t="s">
        <v>4</v>
      </c>
      <c r="AB540" s="7" t="s">
        <v>4</v>
      </c>
      <c r="AC540" s="7" t="s">
        <v>4</v>
      </c>
    </row>
    <row r="541" spans="1:29" s="4" customFormat="1" ht="15.75" x14ac:dyDescent="0.25">
      <c r="A541" s="52" t="s">
        <v>554</v>
      </c>
      <c r="B541" s="48" t="s">
        <v>666</v>
      </c>
      <c r="C541" s="38">
        <v>2005</v>
      </c>
      <c r="D541" s="61">
        <v>79193</v>
      </c>
      <c r="E541" s="61">
        <v>40625</v>
      </c>
      <c r="F541" s="40">
        <f t="shared" si="128"/>
        <v>0.51298725897490938</v>
      </c>
      <c r="G541" s="49" t="s">
        <v>7</v>
      </c>
      <c r="H541" s="50">
        <v>18950</v>
      </c>
      <c r="I541" s="51">
        <f t="shared" si="129"/>
        <v>11494</v>
      </c>
      <c r="J541" s="44" t="s">
        <v>8</v>
      </c>
      <c r="K541" s="64">
        <v>7456</v>
      </c>
      <c r="L541" s="45">
        <f t="shared" si="130"/>
        <v>0.18353230769230769</v>
      </c>
      <c r="M541" s="45">
        <f t="shared" si="131"/>
        <v>9.4149735456416597E-2</v>
      </c>
      <c r="N541" s="44">
        <f t="shared" si="132"/>
        <v>3728</v>
      </c>
      <c r="O541" s="44">
        <f t="shared" si="133"/>
        <v>3728</v>
      </c>
      <c r="P541" s="44">
        <f t="shared" si="134"/>
        <v>3960</v>
      </c>
      <c r="Q541" s="44" t="str">
        <f t="shared" si="135"/>
        <v/>
      </c>
      <c r="R541" s="44">
        <f t="shared" si="136"/>
        <v>792</v>
      </c>
      <c r="S541" s="39" t="str">
        <f t="shared" si="137"/>
        <v/>
      </c>
      <c r="T541" s="45">
        <f t="shared" si="138"/>
        <v>9.4149735456416597E-2</v>
      </c>
      <c r="U541" s="45">
        <f t="shared" si="139"/>
        <v>0.60713699443132596</v>
      </c>
      <c r="W541" s="21" t="str">
        <f t="shared" si="140"/>
        <v>Lab</v>
      </c>
      <c r="X541" s="7" t="str">
        <f t="shared" si="141"/>
        <v>Lab</v>
      </c>
      <c r="Y541" s="7" t="str">
        <f t="shared" si="142"/>
        <v>LD</v>
      </c>
      <c r="Z541" s="7" t="str">
        <f t="shared" si="143"/>
        <v>LD</v>
      </c>
      <c r="AA541" s="7" t="s">
        <v>7</v>
      </c>
      <c r="AB541" s="7" t="s">
        <v>7</v>
      </c>
      <c r="AC541" s="7" t="s">
        <v>7</v>
      </c>
    </row>
    <row r="542" spans="1:29" s="4" customFormat="1" ht="15.75" x14ac:dyDescent="0.25">
      <c r="A542" s="47" t="s">
        <v>555</v>
      </c>
      <c r="B542" s="48" t="s">
        <v>664</v>
      </c>
      <c r="C542" s="38">
        <v>2005</v>
      </c>
      <c r="D542" s="61">
        <v>61303</v>
      </c>
      <c r="E542" s="61">
        <v>38101</v>
      </c>
      <c r="F542" s="40">
        <f t="shared" si="128"/>
        <v>0.62151933836843221</v>
      </c>
      <c r="G542" s="49" t="s">
        <v>7</v>
      </c>
      <c r="H542" s="50">
        <v>19417</v>
      </c>
      <c r="I542" s="51">
        <f t="shared" si="129"/>
        <v>11566</v>
      </c>
      <c r="J542" s="44" t="s">
        <v>4</v>
      </c>
      <c r="K542" s="64">
        <v>7851</v>
      </c>
      <c r="L542" s="45">
        <f t="shared" si="130"/>
        <v>0.20605758379045169</v>
      </c>
      <c r="M542" s="45">
        <f t="shared" si="131"/>
        <v>0.12806877314323931</v>
      </c>
      <c r="N542" s="44">
        <f t="shared" si="132"/>
        <v>3925.5</v>
      </c>
      <c r="O542" s="44">
        <f t="shared" si="133"/>
        <v>3925.5</v>
      </c>
      <c r="P542" s="44">
        <f t="shared" si="134"/>
        <v>3066</v>
      </c>
      <c r="Q542" s="44" t="str">
        <f t="shared" si="135"/>
        <v/>
      </c>
      <c r="R542" s="44">
        <f t="shared" si="136"/>
        <v>614</v>
      </c>
      <c r="S542" s="39" t="str">
        <f t="shared" si="137"/>
        <v/>
      </c>
      <c r="T542" s="45">
        <f t="shared" si="138"/>
        <v>0.12806877314323931</v>
      </c>
      <c r="U542" s="45">
        <f t="shared" si="139"/>
        <v>0.74958811151167148</v>
      </c>
      <c r="W542" s="21" t="str">
        <f t="shared" si="140"/>
        <v>Lab</v>
      </c>
      <c r="X542" s="7" t="str">
        <f t="shared" si="141"/>
        <v>Lab</v>
      </c>
      <c r="Y542" s="7" t="str">
        <f t="shared" si="142"/>
        <v>Lab</v>
      </c>
      <c r="Z542" s="7" t="str">
        <f t="shared" si="143"/>
        <v>Con</v>
      </c>
      <c r="AA542" s="7" t="s">
        <v>7</v>
      </c>
      <c r="AB542" s="7" t="s">
        <v>7</v>
      </c>
      <c r="AC542" s="7" t="s">
        <v>7</v>
      </c>
    </row>
    <row r="543" spans="1:29" s="4" customFormat="1" ht="15.75" x14ac:dyDescent="0.25">
      <c r="A543" s="47" t="s">
        <v>556</v>
      </c>
      <c r="B543" s="48" t="s">
        <v>669</v>
      </c>
      <c r="C543" s="38">
        <v>2005</v>
      </c>
      <c r="D543" s="61">
        <v>79757</v>
      </c>
      <c r="E543" s="61">
        <v>56875</v>
      </c>
      <c r="F543" s="40">
        <f t="shared" si="128"/>
        <v>0.71310355203931941</v>
      </c>
      <c r="G543" s="49" t="s">
        <v>7</v>
      </c>
      <c r="H543" s="50">
        <v>22527</v>
      </c>
      <c r="I543" s="51">
        <f t="shared" si="129"/>
        <v>22177</v>
      </c>
      <c r="J543" s="44" t="s">
        <v>4</v>
      </c>
      <c r="K543" s="64">
        <v>350</v>
      </c>
      <c r="L543" s="45">
        <f t="shared" si="130"/>
        <v>6.1538461538461538E-3</v>
      </c>
      <c r="M543" s="45">
        <f t="shared" si="131"/>
        <v>4.3883295510111966E-3</v>
      </c>
      <c r="N543" s="44">
        <f t="shared" si="132"/>
        <v>175</v>
      </c>
      <c r="O543" s="44">
        <f t="shared" si="133"/>
        <v>175</v>
      </c>
      <c r="P543" s="44">
        <f t="shared" si="134"/>
        <v>3988</v>
      </c>
      <c r="Q543" s="44" t="str">
        <f t="shared" si="135"/>
        <v>YES</v>
      </c>
      <c r="R543" s="44">
        <f t="shared" si="136"/>
        <v>798</v>
      </c>
      <c r="S543" s="39" t="str">
        <f t="shared" si="137"/>
        <v>YES</v>
      </c>
      <c r="T543" s="45">
        <f t="shared" si="138"/>
        <v>4.3883295510111966E-3</v>
      </c>
      <c r="U543" s="45">
        <f t="shared" si="139"/>
        <v>0.71749188159033062</v>
      </c>
      <c r="W543" s="21" t="str">
        <f t="shared" si="140"/>
        <v>Con</v>
      </c>
      <c r="X543" s="7" t="str">
        <f t="shared" si="141"/>
        <v>Con</v>
      </c>
      <c r="Y543" s="7" t="str">
        <f t="shared" si="142"/>
        <v>Con</v>
      </c>
      <c r="Z543" s="7" t="str">
        <f t="shared" si="143"/>
        <v>Con</v>
      </c>
      <c r="AA543" s="7" t="s">
        <v>4</v>
      </c>
      <c r="AB543" s="10" t="s">
        <v>4</v>
      </c>
      <c r="AC543" s="10" t="s">
        <v>4</v>
      </c>
    </row>
    <row r="544" spans="1:29" s="4" customFormat="1" ht="15.75" x14ac:dyDescent="0.25">
      <c r="A544" s="52" t="s">
        <v>557</v>
      </c>
      <c r="B544" s="48" t="s">
        <v>668</v>
      </c>
      <c r="C544" s="38">
        <v>2005</v>
      </c>
      <c r="D544" s="61">
        <v>75925</v>
      </c>
      <c r="E544" s="61">
        <v>50866</v>
      </c>
      <c r="F544" s="40">
        <f t="shared" si="128"/>
        <v>0.66995060915377014</v>
      </c>
      <c r="G544" s="49" t="s">
        <v>4</v>
      </c>
      <c r="H544" s="50">
        <v>22333</v>
      </c>
      <c r="I544" s="51">
        <f t="shared" si="129"/>
        <v>14477</v>
      </c>
      <c r="J544" s="44" t="s">
        <v>7</v>
      </c>
      <c r="K544" s="64">
        <v>7856</v>
      </c>
      <c r="L544" s="45">
        <f t="shared" si="130"/>
        <v>0.15444501238548342</v>
      </c>
      <c r="M544" s="45">
        <f t="shared" si="131"/>
        <v>0.1034705301284162</v>
      </c>
      <c r="N544" s="44">
        <f t="shared" si="132"/>
        <v>3928</v>
      </c>
      <c r="O544" s="44" t="str">
        <f t="shared" si="133"/>
        <v/>
      </c>
      <c r="P544" s="44">
        <f t="shared" si="134"/>
        <v>3797</v>
      </c>
      <c r="Q544" s="44" t="str">
        <f t="shared" si="135"/>
        <v/>
      </c>
      <c r="R544" s="44">
        <f t="shared" si="136"/>
        <v>760</v>
      </c>
      <c r="S544" s="39" t="str">
        <f t="shared" si="137"/>
        <v/>
      </c>
      <c r="T544" s="45">
        <f t="shared" si="138"/>
        <v>0.1034705301284162</v>
      </c>
      <c r="U544" s="45">
        <f t="shared" si="139"/>
        <v>0.77342113928218637</v>
      </c>
      <c r="W544" s="21" t="str">
        <f t="shared" si="140"/>
        <v>Con</v>
      </c>
      <c r="X544" s="7" t="str">
        <f t="shared" si="141"/>
        <v>Con</v>
      </c>
      <c r="Y544" s="7" t="str">
        <f t="shared" si="142"/>
        <v>Con</v>
      </c>
      <c r="Z544" s="7" t="str">
        <f t="shared" si="143"/>
        <v>Lab</v>
      </c>
      <c r="AA544" s="7" t="s">
        <v>4</v>
      </c>
      <c r="AB544" s="7" t="s">
        <v>4</v>
      </c>
      <c r="AC544" s="7" t="s">
        <v>4</v>
      </c>
    </row>
    <row r="545" spans="1:29" s="4" customFormat="1" ht="15.75" x14ac:dyDescent="0.25">
      <c r="A545" s="47" t="s">
        <v>558</v>
      </c>
      <c r="B545" s="48" t="s">
        <v>668</v>
      </c>
      <c r="C545" s="38">
        <v>2005</v>
      </c>
      <c r="D545" s="61">
        <v>77728</v>
      </c>
      <c r="E545" s="61">
        <v>52557</v>
      </c>
      <c r="F545" s="40">
        <f t="shared" si="128"/>
        <v>0.67616560312885965</v>
      </c>
      <c r="G545" s="49" t="s">
        <v>4</v>
      </c>
      <c r="H545" s="50">
        <v>23415</v>
      </c>
      <c r="I545" s="51">
        <f t="shared" si="129"/>
        <v>13730</v>
      </c>
      <c r="J545" s="44" t="s">
        <v>7</v>
      </c>
      <c r="K545" s="64">
        <v>9685</v>
      </c>
      <c r="L545" s="45">
        <f t="shared" si="130"/>
        <v>0.18427611926099283</v>
      </c>
      <c r="M545" s="45">
        <f t="shared" si="131"/>
        <v>0.12460117332235487</v>
      </c>
      <c r="N545" s="44">
        <f t="shared" si="132"/>
        <v>4842.5</v>
      </c>
      <c r="O545" s="44" t="str">
        <f t="shared" si="133"/>
        <v/>
      </c>
      <c r="P545" s="44">
        <f t="shared" si="134"/>
        <v>3887</v>
      </c>
      <c r="Q545" s="44" t="str">
        <f t="shared" si="135"/>
        <v/>
      </c>
      <c r="R545" s="44">
        <f t="shared" si="136"/>
        <v>778</v>
      </c>
      <c r="S545" s="39" t="str">
        <f t="shared" si="137"/>
        <v/>
      </c>
      <c r="T545" s="45">
        <f t="shared" si="138"/>
        <v>0.12460117332235487</v>
      </c>
      <c r="U545" s="45">
        <f t="shared" si="139"/>
        <v>0.80076677645121452</v>
      </c>
      <c r="W545" s="21" t="str">
        <f t="shared" si="140"/>
        <v>Con</v>
      </c>
      <c r="X545" s="7" t="str">
        <f t="shared" si="141"/>
        <v>Con</v>
      </c>
      <c r="Y545" s="7" t="str">
        <f t="shared" si="142"/>
        <v>Con</v>
      </c>
      <c r="Z545" s="7" t="str">
        <f t="shared" si="143"/>
        <v>Lab</v>
      </c>
      <c r="AA545" s="7" t="s">
        <v>4</v>
      </c>
      <c r="AB545" s="7" t="s">
        <v>4</v>
      </c>
      <c r="AC545" s="7" t="s">
        <v>4</v>
      </c>
    </row>
    <row r="546" spans="1:29" s="4" customFormat="1" ht="15.75" x14ac:dyDescent="0.25">
      <c r="A546" s="47" t="s">
        <v>559</v>
      </c>
      <c r="B546" s="48" t="s">
        <v>668</v>
      </c>
      <c r="C546" s="38">
        <v>2005</v>
      </c>
      <c r="D546" s="61">
        <v>70237</v>
      </c>
      <c r="E546" s="61">
        <v>48707</v>
      </c>
      <c r="F546" s="40">
        <f t="shared" si="128"/>
        <v>0.69346640659481473</v>
      </c>
      <c r="G546" s="49" t="s">
        <v>4</v>
      </c>
      <c r="H546" s="50">
        <v>20471</v>
      </c>
      <c r="I546" s="51">
        <f t="shared" si="129"/>
        <v>13865</v>
      </c>
      <c r="J546" s="44" t="s">
        <v>8</v>
      </c>
      <c r="K546" s="64">
        <v>6606</v>
      </c>
      <c r="L546" s="45">
        <f t="shared" si="130"/>
        <v>0.13562732256143881</v>
      </c>
      <c r="M546" s="45">
        <f t="shared" si="131"/>
        <v>9.4052992012756811E-2</v>
      </c>
      <c r="N546" s="44">
        <f t="shared" si="132"/>
        <v>3303</v>
      </c>
      <c r="O546" s="44" t="str">
        <f t="shared" si="133"/>
        <v/>
      </c>
      <c r="P546" s="44">
        <f t="shared" si="134"/>
        <v>3512</v>
      </c>
      <c r="Q546" s="44" t="str">
        <f t="shared" si="135"/>
        <v/>
      </c>
      <c r="R546" s="44">
        <f t="shared" si="136"/>
        <v>703</v>
      </c>
      <c r="S546" s="39" t="str">
        <f t="shared" si="137"/>
        <v/>
      </c>
      <c r="T546" s="45">
        <f t="shared" si="138"/>
        <v>9.4052992012756811E-2</v>
      </c>
      <c r="U546" s="45">
        <f t="shared" si="139"/>
        <v>0.78751939860757159</v>
      </c>
      <c r="W546" s="21" t="str">
        <f t="shared" si="140"/>
        <v>Con</v>
      </c>
      <c r="X546" s="7" t="str">
        <f t="shared" si="141"/>
        <v>Con</v>
      </c>
      <c r="Y546" s="7" t="str">
        <f t="shared" si="142"/>
        <v>Con</v>
      </c>
      <c r="Z546" s="7" t="str">
        <f t="shared" si="143"/>
        <v>LD</v>
      </c>
      <c r="AA546" s="7" t="s">
        <v>4</v>
      </c>
      <c r="AB546" s="7" t="s">
        <v>4</v>
      </c>
      <c r="AC546" s="10" t="s">
        <v>4</v>
      </c>
    </row>
    <row r="547" spans="1:29" s="4" customFormat="1" ht="15.75" x14ac:dyDescent="0.25">
      <c r="A547" s="47" t="s">
        <v>560</v>
      </c>
      <c r="B547" s="48" t="s">
        <v>668</v>
      </c>
      <c r="C547" s="38">
        <v>2005</v>
      </c>
      <c r="D547" s="61">
        <v>72866</v>
      </c>
      <c r="E547" s="61">
        <v>44205</v>
      </c>
      <c r="F547" s="40">
        <f t="shared" si="128"/>
        <v>0.60666154310652431</v>
      </c>
      <c r="G547" s="49" t="s">
        <v>4</v>
      </c>
      <c r="H547" s="50">
        <v>21682</v>
      </c>
      <c r="I547" s="51">
        <f t="shared" si="129"/>
        <v>12773</v>
      </c>
      <c r="J547" s="44" t="s">
        <v>7</v>
      </c>
      <c r="K547" s="64">
        <v>8909</v>
      </c>
      <c r="L547" s="45">
        <f t="shared" si="130"/>
        <v>0.20153828752403574</v>
      </c>
      <c r="M547" s="45">
        <f t="shared" si="131"/>
        <v>0.1222655285043779</v>
      </c>
      <c r="N547" s="44">
        <f t="shared" si="132"/>
        <v>4454.5</v>
      </c>
      <c r="O547" s="44" t="str">
        <f t="shared" si="133"/>
        <v/>
      </c>
      <c r="P547" s="44">
        <f t="shared" si="134"/>
        <v>3644</v>
      </c>
      <c r="Q547" s="44" t="str">
        <f t="shared" si="135"/>
        <v/>
      </c>
      <c r="R547" s="44">
        <f t="shared" si="136"/>
        <v>729</v>
      </c>
      <c r="S547" s="39" t="str">
        <f t="shared" si="137"/>
        <v/>
      </c>
      <c r="T547" s="45">
        <f t="shared" si="138"/>
        <v>0.1222655285043779</v>
      </c>
      <c r="U547" s="45">
        <f t="shared" si="139"/>
        <v>0.7289270716109022</v>
      </c>
      <c r="W547" s="21" t="str">
        <f t="shared" si="140"/>
        <v>Con</v>
      </c>
      <c r="X547" s="7" t="str">
        <f t="shared" si="141"/>
        <v>Con</v>
      </c>
      <c r="Y547" s="7" t="str">
        <f t="shared" si="142"/>
        <v>Lab</v>
      </c>
      <c r="Z547" s="7" t="str">
        <f t="shared" si="143"/>
        <v>Lab</v>
      </c>
      <c r="AA547" s="7" t="s">
        <v>4</v>
      </c>
      <c r="AB547" s="7" t="s">
        <v>4</v>
      </c>
      <c r="AC547" s="7" t="s">
        <v>4</v>
      </c>
    </row>
    <row r="548" spans="1:29" s="4" customFormat="1" ht="15.75" x14ac:dyDescent="0.25">
      <c r="A548" s="47" t="s">
        <v>751</v>
      </c>
      <c r="B548" s="48" t="s">
        <v>670</v>
      </c>
      <c r="C548" s="38">
        <v>2005</v>
      </c>
      <c r="D548" s="61">
        <v>58146</v>
      </c>
      <c r="E548" s="61">
        <v>28913</v>
      </c>
      <c r="F548" s="40">
        <f t="shared" si="128"/>
        <v>0.49724830598837411</v>
      </c>
      <c r="G548" s="49" t="s">
        <v>7</v>
      </c>
      <c r="H548" s="50">
        <v>15719</v>
      </c>
      <c r="I548" s="51">
        <f t="shared" si="129"/>
        <v>5724</v>
      </c>
      <c r="J548" s="44" t="s">
        <v>4</v>
      </c>
      <c r="K548" s="64">
        <v>9995</v>
      </c>
      <c r="L548" s="45">
        <f t="shared" si="130"/>
        <v>0.34569224916127694</v>
      </c>
      <c r="M548" s="45">
        <f t="shared" si="131"/>
        <v>0.17189488528875588</v>
      </c>
      <c r="N548" s="44">
        <f t="shared" si="132"/>
        <v>4997.5</v>
      </c>
      <c r="O548" s="44">
        <f t="shared" si="133"/>
        <v>4997.5</v>
      </c>
      <c r="P548" s="44">
        <f t="shared" si="134"/>
        <v>2908</v>
      </c>
      <c r="Q548" s="44" t="str">
        <f t="shared" si="135"/>
        <v/>
      </c>
      <c r="R548" s="44">
        <f t="shared" si="136"/>
        <v>582</v>
      </c>
      <c r="S548" s="39" t="str">
        <f t="shared" si="137"/>
        <v/>
      </c>
      <c r="T548" s="45">
        <f t="shared" si="138"/>
        <v>0.17189488528875588</v>
      </c>
      <c r="U548" s="45">
        <f t="shared" si="139"/>
        <v>0.66914319127712996</v>
      </c>
      <c r="W548" s="21" t="str">
        <f t="shared" si="140"/>
        <v>Lab</v>
      </c>
      <c r="X548" s="7" t="str">
        <f t="shared" si="141"/>
        <v>Lab</v>
      </c>
      <c r="Y548" s="7" t="str">
        <f t="shared" si="142"/>
        <v>Con</v>
      </c>
      <c r="Z548" s="7" t="str">
        <f t="shared" si="143"/>
        <v>Con</v>
      </c>
      <c r="AA548" s="7" t="s">
        <v>7</v>
      </c>
      <c r="AB548" s="7" t="s">
        <v>7</v>
      </c>
      <c r="AC548" s="7" t="s">
        <v>7</v>
      </c>
    </row>
    <row r="549" spans="1:29" s="4" customFormat="1" ht="15.75" x14ac:dyDescent="0.25">
      <c r="A549" s="47" t="s">
        <v>747</v>
      </c>
      <c r="B549" s="48" t="s">
        <v>670</v>
      </c>
      <c r="C549" s="38">
        <v>2005</v>
      </c>
      <c r="D549" s="61">
        <v>61632</v>
      </c>
      <c r="E549" s="61">
        <v>30712</v>
      </c>
      <c r="F549" s="40">
        <f t="shared" si="128"/>
        <v>0.49831256490134995</v>
      </c>
      <c r="G549" s="49" t="s">
        <v>7</v>
      </c>
      <c r="H549" s="50">
        <v>17982</v>
      </c>
      <c r="I549" s="51">
        <f t="shared" si="129"/>
        <v>6923</v>
      </c>
      <c r="J549" s="44" t="s">
        <v>4</v>
      </c>
      <c r="K549" s="64">
        <v>11059</v>
      </c>
      <c r="L549" s="45">
        <f t="shared" si="130"/>
        <v>0.36008726230789267</v>
      </c>
      <c r="M549" s="45">
        <f t="shared" si="131"/>
        <v>0.1794360072689512</v>
      </c>
      <c r="N549" s="44">
        <f t="shared" si="132"/>
        <v>5529.5</v>
      </c>
      <c r="O549" s="44">
        <f t="shared" si="133"/>
        <v>5529.5</v>
      </c>
      <c r="P549" s="44">
        <f t="shared" si="134"/>
        <v>3082</v>
      </c>
      <c r="Q549" s="44" t="str">
        <f t="shared" si="135"/>
        <v/>
      </c>
      <c r="R549" s="44">
        <f t="shared" si="136"/>
        <v>617</v>
      </c>
      <c r="S549" s="39" t="str">
        <f t="shared" si="137"/>
        <v/>
      </c>
      <c r="T549" s="45">
        <f t="shared" si="138"/>
        <v>0.1794360072689512</v>
      </c>
      <c r="U549" s="45">
        <f t="shared" si="139"/>
        <v>0.67774857217030116</v>
      </c>
      <c r="W549" s="21" t="str">
        <f t="shared" si="140"/>
        <v>Lab</v>
      </c>
      <c r="X549" s="7" t="str">
        <f t="shared" si="141"/>
        <v>Lab</v>
      </c>
      <c r="Y549" s="7" t="str">
        <f t="shared" si="142"/>
        <v>Con</v>
      </c>
      <c r="Z549" s="7" t="str">
        <f t="shared" si="143"/>
        <v>Con</v>
      </c>
      <c r="AA549" s="7" t="s">
        <v>7</v>
      </c>
      <c r="AB549" s="7" t="s">
        <v>7</v>
      </c>
      <c r="AC549" s="7" t="s">
        <v>7</v>
      </c>
    </row>
    <row r="550" spans="1:29" s="4" customFormat="1" ht="15.75" x14ac:dyDescent="0.25">
      <c r="A550" s="47" t="s">
        <v>562</v>
      </c>
      <c r="B550" s="48" t="s">
        <v>662</v>
      </c>
      <c r="C550" s="38">
        <v>2005</v>
      </c>
      <c r="D550" s="61">
        <v>74742</v>
      </c>
      <c r="E550" s="61">
        <v>49253</v>
      </c>
      <c r="F550" s="40">
        <f t="shared" si="128"/>
        <v>0.65897353562923122</v>
      </c>
      <c r="G550" s="49" t="s">
        <v>4</v>
      </c>
      <c r="H550" s="50">
        <v>27659</v>
      </c>
      <c r="I550" s="51">
        <f t="shared" si="129"/>
        <v>11738</v>
      </c>
      <c r="J550" s="44" t="s">
        <v>8</v>
      </c>
      <c r="K550" s="64">
        <v>15921</v>
      </c>
      <c r="L550" s="45">
        <f t="shared" si="130"/>
        <v>0.32324934521755022</v>
      </c>
      <c r="M550" s="45">
        <f t="shared" si="131"/>
        <v>0.21301276390784299</v>
      </c>
      <c r="N550" s="44">
        <f t="shared" si="132"/>
        <v>7960.5</v>
      </c>
      <c r="O550" s="44" t="str">
        <f t="shared" si="133"/>
        <v/>
      </c>
      <c r="P550" s="44">
        <f t="shared" si="134"/>
        <v>3738</v>
      </c>
      <c r="Q550" s="44" t="str">
        <f t="shared" si="135"/>
        <v/>
      </c>
      <c r="R550" s="44">
        <f t="shared" si="136"/>
        <v>748</v>
      </c>
      <c r="S550" s="39" t="str">
        <f t="shared" si="137"/>
        <v/>
      </c>
      <c r="T550" s="45">
        <f t="shared" si="138"/>
        <v>0.21301276390784299</v>
      </c>
      <c r="U550" s="45">
        <f t="shared" si="139"/>
        <v>0.87198629953707418</v>
      </c>
      <c r="W550" s="21" t="str">
        <f t="shared" si="140"/>
        <v>Con</v>
      </c>
      <c r="X550" s="7" t="str">
        <f t="shared" si="141"/>
        <v>Con</v>
      </c>
      <c r="Y550" s="7" t="str">
        <f t="shared" si="142"/>
        <v>Con</v>
      </c>
      <c r="Z550" s="7" t="str">
        <f t="shared" si="143"/>
        <v>Con</v>
      </c>
      <c r="AA550" s="7" t="s">
        <v>4</v>
      </c>
      <c r="AB550" s="7" t="s">
        <v>4</v>
      </c>
      <c r="AC550" s="7" t="s">
        <v>4</v>
      </c>
    </row>
    <row r="551" spans="1:29" s="4" customFormat="1" ht="15.75" x14ac:dyDescent="0.25">
      <c r="A551" s="52" t="s">
        <v>563</v>
      </c>
      <c r="B551" s="48" t="s">
        <v>662</v>
      </c>
      <c r="C551" s="38">
        <v>2005</v>
      </c>
      <c r="D551" s="61">
        <v>74364</v>
      </c>
      <c r="E551" s="61">
        <v>47858</v>
      </c>
      <c r="F551" s="40">
        <f t="shared" si="128"/>
        <v>0.64356409015114846</v>
      </c>
      <c r="G551" s="49" t="s">
        <v>4</v>
      </c>
      <c r="H551" s="50">
        <v>24642</v>
      </c>
      <c r="I551" s="51">
        <f t="shared" si="129"/>
        <v>13797</v>
      </c>
      <c r="J551" s="44" t="s">
        <v>8</v>
      </c>
      <c r="K551" s="64">
        <v>10845</v>
      </c>
      <c r="L551" s="45">
        <f t="shared" si="130"/>
        <v>0.22660788164988091</v>
      </c>
      <c r="M551" s="45">
        <f t="shared" si="131"/>
        <v>0.14583669517508471</v>
      </c>
      <c r="N551" s="44">
        <f t="shared" si="132"/>
        <v>5422.5</v>
      </c>
      <c r="O551" s="44" t="str">
        <f t="shared" si="133"/>
        <v/>
      </c>
      <c r="P551" s="44">
        <f t="shared" si="134"/>
        <v>3719</v>
      </c>
      <c r="Q551" s="44" t="str">
        <f t="shared" si="135"/>
        <v/>
      </c>
      <c r="R551" s="44">
        <f t="shared" si="136"/>
        <v>744</v>
      </c>
      <c r="S551" s="39" t="str">
        <f t="shared" si="137"/>
        <v/>
      </c>
      <c r="T551" s="45">
        <f t="shared" si="138"/>
        <v>0.14583669517508471</v>
      </c>
      <c r="U551" s="45">
        <f t="shared" si="139"/>
        <v>0.78940078532623315</v>
      </c>
      <c r="W551" s="21" t="str">
        <f t="shared" si="140"/>
        <v>Con</v>
      </c>
      <c r="X551" s="7" t="str">
        <f t="shared" si="141"/>
        <v>Con</v>
      </c>
      <c r="Y551" s="7" t="str">
        <f t="shared" si="142"/>
        <v>Con</v>
      </c>
      <c r="Z551" s="7" t="str">
        <f t="shared" si="143"/>
        <v>LD</v>
      </c>
      <c r="AA551" s="7" t="s">
        <v>4</v>
      </c>
      <c r="AB551" s="7" t="s">
        <v>4</v>
      </c>
      <c r="AC551" s="7" t="s">
        <v>4</v>
      </c>
    </row>
    <row r="552" spans="1:29" s="4" customFormat="1" ht="15.75" x14ac:dyDescent="0.25">
      <c r="A552" s="47" t="s">
        <v>564</v>
      </c>
      <c r="B552" s="48" t="s">
        <v>662</v>
      </c>
      <c r="C552" s="38">
        <v>2005</v>
      </c>
      <c r="D552" s="61">
        <v>72504</v>
      </c>
      <c r="E552" s="61">
        <v>52409</v>
      </c>
      <c r="F552" s="40">
        <f t="shared" si="128"/>
        <v>0.72284287763433741</v>
      </c>
      <c r="G552" s="49" t="s">
        <v>4</v>
      </c>
      <c r="H552" s="50">
        <v>26420</v>
      </c>
      <c r="I552" s="51">
        <f t="shared" si="129"/>
        <v>20709</v>
      </c>
      <c r="J552" s="44" t="s">
        <v>8</v>
      </c>
      <c r="K552" s="64">
        <v>5711</v>
      </c>
      <c r="L552" s="45">
        <f t="shared" si="130"/>
        <v>0.10896983342555668</v>
      </c>
      <c r="M552" s="45">
        <f t="shared" si="131"/>
        <v>7.8768067968663799E-2</v>
      </c>
      <c r="N552" s="44">
        <f t="shared" si="132"/>
        <v>2855.5</v>
      </c>
      <c r="O552" s="44" t="str">
        <f t="shared" si="133"/>
        <v/>
      </c>
      <c r="P552" s="44">
        <f t="shared" si="134"/>
        <v>3626</v>
      </c>
      <c r="Q552" s="44" t="str">
        <f t="shared" si="135"/>
        <v/>
      </c>
      <c r="R552" s="44">
        <f t="shared" si="136"/>
        <v>726</v>
      </c>
      <c r="S552" s="39" t="str">
        <f t="shared" si="137"/>
        <v/>
      </c>
      <c r="T552" s="45">
        <f t="shared" si="138"/>
        <v>7.8768067968663799E-2</v>
      </c>
      <c r="U552" s="45">
        <f t="shared" si="139"/>
        <v>0.80161094560300117</v>
      </c>
      <c r="W552" s="21" t="str">
        <f t="shared" si="140"/>
        <v>Con</v>
      </c>
      <c r="X552" s="7" t="str">
        <f t="shared" si="141"/>
        <v>Con</v>
      </c>
      <c r="Y552" s="7" t="str">
        <f t="shared" si="142"/>
        <v>Con</v>
      </c>
      <c r="Z552" s="7" t="str">
        <f t="shared" si="143"/>
        <v>LD</v>
      </c>
      <c r="AA552" s="7" t="s">
        <v>4</v>
      </c>
      <c r="AB552" s="7" t="s">
        <v>4</v>
      </c>
      <c r="AC552" s="10" t="s">
        <v>4</v>
      </c>
    </row>
    <row r="553" spans="1:29" s="4" customFormat="1" ht="15.75" x14ac:dyDescent="0.25">
      <c r="A553" s="47" t="s">
        <v>565</v>
      </c>
      <c r="B553" s="48" t="s">
        <v>662</v>
      </c>
      <c r="C553" s="38">
        <v>2005</v>
      </c>
      <c r="D553" s="61">
        <v>70693</v>
      </c>
      <c r="E553" s="61">
        <v>49494</v>
      </c>
      <c r="F553" s="40">
        <f t="shared" si="128"/>
        <v>0.70012589648197132</v>
      </c>
      <c r="G553" s="49" t="s">
        <v>4</v>
      </c>
      <c r="H553" s="50">
        <v>23765</v>
      </c>
      <c r="I553" s="51">
        <f t="shared" si="129"/>
        <v>17875</v>
      </c>
      <c r="J553" s="44" t="s">
        <v>8</v>
      </c>
      <c r="K553" s="64">
        <v>5890</v>
      </c>
      <c r="L553" s="45">
        <f t="shared" si="130"/>
        <v>0.11900432375641493</v>
      </c>
      <c r="M553" s="45">
        <f t="shared" si="131"/>
        <v>8.3318008855190751E-2</v>
      </c>
      <c r="N553" s="44">
        <f t="shared" si="132"/>
        <v>2945</v>
      </c>
      <c r="O553" s="44" t="str">
        <f t="shared" si="133"/>
        <v/>
      </c>
      <c r="P553" s="44">
        <f t="shared" si="134"/>
        <v>3535</v>
      </c>
      <c r="Q553" s="44" t="str">
        <f t="shared" si="135"/>
        <v/>
      </c>
      <c r="R553" s="44">
        <f t="shared" si="136"/>
        <v>707</v>
      </c>
      <c r="S553" s="39" t="str">
        <f t="shared" si="137"/>
        <v/>
      </c>
      <c r="T553" s="45">
        <f t="shared" si="138"/>
        <v>8.3318008855190751E-2</v>
      </c>
      <c r="U553" s="45">
        <f t="shared" si="139"/>
        <v>0.78344390533716202</v>
      </c>
      <c r="W553" s="21" t="str">
        <f t="shared" si="140"/>
        <v>Con</v>
      </c>
      <c r="X553" s="7" t="str">
        <f t="shared" si="141"/>
        <v>Con</v>
      </c>
      <c r="Y553" s="7" t="str">
        <f t="shared" si="142"/>
        <v>Con</v>
      </c>
      <c r="Z553" s="7" t="str">
        <f t="shared" si="143"/>
        <v>LD</v>
      </c>
      <c r="AA553" s="7" t="s">
        <v>4</v>
      </c>
      <c r="AB553" s="7" t="s">
        <v>4</v>
      </c>
      <c r="AC553" s="7" t="s">
        <v>4</v>
      </c>
    </row>
    <row r="554" spans="1:29" s="4" customFormat="1" ht="15.75" x14ac:dyDescent="0.25">
      <c r="A554" s="47" t="s">
        <v>566</v>
      </c>
      <c r="B554" s="48" t="s">
        <v>666</v>
      </c>
      <c r="C554" s="38">
        <v>2005</v>
      </c>
      <c r="D554" s="61">
        <v>62885</v>
      </c>
      <c r="E554" s="61">
        <v>41932</v>
      </c>
      <c r="F554" s="40">
        <f t="shared" si="128"/>
        <v>0.6668044843762424</v>
      </c>
      <c r="G554" s="49" t="s">
        <v>8</v>
      </c>
      <c r="H554" s="50">
        <v>19768</v>
      </c>
      <c r="I554" s="51">
        <f t="shared" si="129"/>
        <v>16922</v>
      </c>
      <c r="J554" s="44" t="s">
        <v>4</v>
      </c>
      <c r="K554" s="64">
        <v>2846</v>
      </c>
      <c r="L554" s="45">
        <f t="shared" si="130"/>
        <v>6.78717924258323E-2</v>
      </c>
      <c r="M554" s="45">
        <f t="shared" si="131"/>
        <v>4.5257215552198457E-2</v>
      </c>
      <c r="N554" s="44">
        <f t="shared" si="132"/>
        <v>1423</v>
      </c>
      <c r="O554" s="44" t="str">
        <f t="shared" si="133"/>
        <v/>
      </c>
      <c r="P554" s="44">
        <f t="shared" si="134"/>
        <v>3145</v>
      </c>
      <c r="Q554" s="44" t="str">
        <f t="shared" si="135"/>
        <v>YES</v>
      </c>
      <c r="R554" s="44">
        <f t="shared" si="136"/>
        <v>629</v>
      </c>
      <c r="S554" s="39" t="str">
        <f t="shared" si="137"/>
        <v/>
      </c>
      <c r="T554" s="45">
        <f t="shared" si="138"/>
        <v>4.5257215552198457E-2</v>
      </c>
      <c r="U554" s="45">
        <f t="shared" si="139"/>
        <v>0.71206169992844082</v>
      </c>
      <c r="W554" s="21" t="str">
        <f t="shared" si="140"/>
        <v>Con</v>
      </c>
      <c r="X554" s="7" t="str">
        <f t="shared" si="141"/>
        <v>LD</v>
      </c>
      <c r="Y554" s="7" t="str">
        <f t="shared" si="142"/>
        <v>Con</v>
      </c>
      <c r="Z554" s="7" t="str">
        <f t="shared" si="143"/>
        <v>Con</v>
      </c>
      <c r="AA554" s="7" t="s">
        <v>4</v>
      </c>
      <c r="AB554" s="6" t="s">
        <v>8</v>
      </c>
      <c r="AC554" s="6" t="s">
        <v>8</v>
      </c>
    </row>
    <row r="555" spans="1:29" s="4" customFormat="1" ht="15.75" x14ac:dyDescent="0.25">
      <c r="A555" s="52" t="s">
        <v>567</v>
      </c>
      <c r="B555" s="48" t="s">
        <v>663</v>
      </c>
      <c r="C555" s="38">
        <v>2005</v>
      </c>
      <c r="D555" s="61">
        <v>72970</v>
      </c>
      <c r="E555" s="61">
        <v>46318</v>
      </c>
      <c r="F555" s="40">
        <f t="shared" si="128"/>
        <v>0.63475400849664243</v>
      </c>
      <c r="G555" s="49" t="s">
        <v>4</v>
      </c>
      <c r="H555" s="50">
        <v>24308</v>
      </c>
      <c r="I555" s="51">
        <f t="shared" si="129"/>
        <v>12025</v>
      </c>
      <c r="J555" s="44" t="s">
        <v>7</v>
      </c>
      <c r="K555" s="64">
        <v>12283</v>
      </c>
      <c r="L555" s="45">
        <f t="shared" si="130"/>
        <v>0.26518847964074443</v>
      </c>
      <c r="M555" s="45">
        <f t="shared" si="131"/>
        <v>0.16832945045909278</v>
      </c>
      <c r="N555" s="44">
        <f t="shared" si="132"/>
        <v>6141.5</v>
      </c>
      <c r="O555" s="44" t="str">
        <f t="shared" si="133"/>
        <v/>
      </c>
      <c r="P555" s="44">
        <f t="shared" si="134"/>
        <v>3649</v>
      </c>
      <c r="Q555" s="44" t="str">
        <f t="shared" si="135"/>
        <v/>
      </c>
      <c r="R555" s="44">
        <f t="shared" si="136"/>
        <v>730</v>
      </c>
      <c r="S555" s="39" t="str">
        <f t="shared" si="137"/>
        <v/>
      </c>
      <c r="T555" s="45">
        <f t="shared" si="138"/>
        <v>0.16832945045909278</v>
      </c>
      <c r="U555" s="45">
        <f t="shared" si="139"/>
        <v>0.80308345895573519</v>
      </c>
      <c r="W555" s="21" t="str">
        <f t="shared" si="140"/>
        <v>Con</v>
      </c>
      <c r="X555" s="7" t="str">
        <f t="shared" si="141"/>
        <v>Con</v>
      </c>
      <c r="Y555" s="7" t="str">
        <f t="shared" si="142"/>
        <v>Con</v>
      </c>
      <c r="Z555" s="7" t="str">
        <f t="shared" si="143"/>
        <v>Lab</v>
      </c>
      <c r="AA555" s="7" t="s">
        <v>4</v>
      </c>
      <c r="AB555" s="7" t="s">
        <v>4</v>
      </c>
      <c r="AC555" s="7" t="s">
        <v>4</v>
      </c>
    </row>
    <row r="556" spans="1:29" s="4" customFormat="1" ht="15.75" x14ac:dyDescent="0.25">
      <c r="A556" s="47" t="s">
        <v>568</v>
      </c>
      <c r="B556" s="48" t="s">
        <v>672</v>
      </c>
      <c r="C556" s="38">
        <v>2005</v>
      </c>
      <c r="D556" s="61">
        <v>57502</v>
      </c>
      <c r="E556" s="61">
        <v>30834</v>
      </c>
      <c r="F556" s="40">
        <f t="shared" si="128"/>
        <v>0.53622482696254048</v>
      </c>
      <c r="G556" s="49" t="s">
        <v>7</v>
      </c>
      <c r="H556" s="50">
        <v>17457</v>
      </c>
      <c r="I556" s="51">
        <f t="shared" si="129"/>
        <v>6208</v>
      </c>
      <c r="J556" s="44" t="s">
        <v>8</v>
      </c>
      <c r="K556" s="64">
        <v>11249</v>
      </c>
      <c r="L556" s="45">
        <f t="shared" si="130"/>
        <v>0.36482454433417655</v>
      </c>
      <c r="M556" s="45">
        <f t="shared" si="131"/>
        <v>0.19562797815728147</v>
      </c>
      <c r="N556" s="44">
        <f t="shared" si="132"/>
        <v>5624.5</v>
      </c>
      <c r="O556" s="44">
        <f t="shared" si="133"/>
        <v>5624.5</v>
      </c>
      <c r="P556" s="44">
        <f t="shared" si="134"/>
        <v>2876</v>
      </c>
      <c r="Q556" s="44" t="str">
        <f t="shared" si="135"/>
        <v/>
      </c>
      <c r="R556" s="44">
        <f t="shared" si="136"/>
        <v>576</v>
      </c>
      <c r="S556" s="39" t="str">
        <f t="shared" si="137"/>
        <v/>
      </c>
      <c r="T556" s="45">
        <f t="shared" si="138"/>
        <v>0.19562797815728147</v>
      </c>
      <c r="U556" s="45">
        <f t="shared" si="139"/>
        <v>0.73185280511982198</v>
      </c>
      <c r="W556" s="21" t="str">
        <f t="shared" si="140"/>
        <v>Lab</v>
      </c>
      <c r="X556" s="7" t="str">
        <f t="shared" si="141"/>
        <v>Lab</v>
      </c>
      <c r="Y556" s="7" t="str">
        <f t="shared" si="142"/>
        <v>LD</v>
      </c>
      <c r="Z556" s="7" t="str">
        <f t="shared" si="143"/>
        <v>LD</v>
      </c>
      <c r="AA556" s="7" t="s">
        <v>7</v>
      </c>
      <c r="AB556" s="7" t="s">
        <v>7</v>
      </c>
      <c r="AC556" s="7" t="s">
        <v>7</v>
      </c>
    </row>
    <row r="557" spans="1:29" s="4" customFormat="1" ht="15.75" x14ac:dyDescent="0.25">
      <c r="A557" s="47" t="s">
        <v>569</v>
      </c>
      <c r="B557" s="48" t="s">
        <v>672</v>
      </c>
      <c r="C557" s="38">
        <v>2005</v>
      </c>
      <c r="D557" s="61">
        <v>58363</v>
      </c>
      <c r="E557" s="61">
        <v>33086</v>
      </c>
      <c r="F557" s="40">
        <f t="shared" si="128"/>
        <v>0.56690026215239109</v>
      </c>
      <c r="G557" s="49" t="s">
        <v>7</v>
      </c>
      <c r="H557" s="50">
        <v>13833</v>
      </c>
      <c r="I557" s="51">
        <f t="shared" si="129"/>
        <v>9564</v>
      </c>
      <c r="J557" s="44" t="s">
        <v>8</v>
      </c>
      <c r="K557" s="64">
        <v>4269</v>
      </c>
      <c r="L557" s="45">
        <f t="shared" si="130"/>
        <v>0.12902738318321949</v>
      </c>
      <c r="M557" s="45">
        <f t="shared" si="131"/>
        <v>7.3145657351404145E-2</v>
      </c>
      <c r="N557" s="44">
        <f t="shared" si="132"/>
        <v>2134.5</v>
      </c>
      <c r="O557" s="44">
        <f t="shared" si="133"/>
        <v>2134.5</v>
      </c>
      <c r="P557" s="44">
        <f t="shared" si="134"/>
        <v>2919</v>
      </c>
      <c r="Q557" s="44" t="str">
        <f t="shared" si="135"/>
        <v/>
      </c>
      <c r="R557" s="44">
        <f t="shared" si="136"/>
        <v>584</v>
      </c>
      <c r="S557" s="39" t="str">
        <f t="shared" si="137"/>
        <v/>
      </c>
      <c r="T557" s="45">
        <f t="shared" si="138"/>
        <v>7.3145657351404145E-2</v>
      </c>
      <c r="U557" s="45">
        <f t="shared" si="139"/>
        <v>0.64004591950379519</v>
      </c>
      <c r="W557" s="21" t="str">
        <f t="shared" si="140"/>
        <v>Lab</v>
      </c>
      <c r="X557" s="7" t="str">
        <f t="shared" si="141"/>
        <v>Lab</v>
      </c>
      <c r="Y557" s="7" t="str">
        <f t="shared" si="142"/>
        <v>LD</v>
      </c>
      <c r="Z557" s="7" t="str">
        <f t="shared" si="143"/>
        <v>LD</v>
      </c>
      <c r="AA557" s="7" t="s">
        <v>8</v>
      </c>
      <c r="AB557" s="10" t="s">
        <v>8</v>
      </c>
      <c r="AC557" s="10" t="s">
        <v>8</v>
      </c>
    </row>
    <row r="558" spans="1:29" s="4" customFormat="1" ht="15.75" x14ac:dyDescent="0.25">
      <c r="A558" s="47" t="s">
        <v>570</v>
      </c>
      <c r="B558" s="48" t="s">
        <v>669</v>
      </c>
      <c r="C558" s="38">
        <v>2005</v>
      </c>
      <c r="D558" s="61">
        <v>73913</v>
      </c>
      <c r="E558" s="61">
        <v>44885</v>
      </c>
      <c r="F558" s="40">
        <f t="shared" si="128"/>
        <v>0.60726800427529659</v>
      </c>
      <c r="G558" s="49" t="s">
        <v>7</v>
      </c>
      <c r="H558" s="50">
        <v>19612</v>
      </c>
      <c r="I558" s="51">
        <f t="shared" si="129"/>
        <v>17041</v>
      </c>
      <c r="J558" s="44" t="s">
        <v>4</v>
      </c>
      <c r="K558" s="64">
        <v>2571</v>
      </c>
      <c r="L558" s="45">
        <f t="shared" si="130"/>
        <v>5.727971482677955E-2</v>
      </c>
      <c r="M558" s="45">
        <f t="shared" si="131"/>
        <v>3.4784138108316535E-2</v>
      </c>
      <c r="N558" s="44">
        <f t="shared" si="132"/>
        <v>1285.5</v>
      </c>
      <c r="O558" s="44">
        <f t="shared" si="133"/>
        <v>1285.5</v>
      </c>
      <c r="P558" s="44">
        <f t="shared" si="134"/>
        <v>3696</v>
      </c>
      <c r="Q558" s="44" t="str">
        <f t="shared" si="135"/>
        <v>YES</v>
      </c>
      <c r="R558" s="44">
        <f t="shared" si="136"/>
        <v>740</v>
      </c>
      <c r="S558" s="39" t="str">
        <f t="shared" si="137"/>
        <v/>
      </c>
      <c r="T558" s="45">
        <f t="shared" si="138"/>
        <v>3.4784138108316535E-2</v>
      </c>
      <c r="U558" s="45">
        <f t="shared" si="139"/>
        <v>0.64205214238361308</v>
      </c>
      <c r="W558" s="21" t="str">
        <f t="shared" si="140"/>
        <v>Con</v>
      </c>
      <c r="X558" s="7" t="str">
        <f t="shared" si="141"/>
        <v>Lab</v>
      </c>
      <c r="Y558" s="7" t="str">
        <f t="shared" si="142"/>
        <v>Con</v>
      </c>
      <c r="Z558" s="7" t="str">
        <f t="shared" si="143"/>
        <v>Con</v>
      </c>
      <c r="AA558" s="7" t="s">
        <v>4</v>
      </c>
      <c r="AB558" s="10" t="s">
        <v>4</v>
      </c>
      <c r="AC558" s="10" t="s">
        <v>4</v>
      </c>
    </row>
    <row r="559" spans="1:29" s="4" customFormat="1" ht="15.75" x14ac:dyDescent="0.25">
      <c r="A559" s="52" t="s">
        <v>571</v>
      </c>
      <c r="B559" s="48" t="s">
        <v>669</v>
      </c>
      <c r="C559" s="38">
        <v>2005</v>
      </c>
      <c r="D559" s="61">
        <v>72166</v>
      </c>
      <c r="E559" s="61">
        <v>43472</v>
      </c>
      <c r="F559" s="40">
        <f t="shared" si="128"/>
        <v>0.60238893661835213</v>
      </c>
      <c r="G559" s="49" t="s">
        <v>7</v>
      </c>
      <c r="H559" s="50">
        <v>17534</v>
      </c>
      <c r="I559" s="51">
        <f t="shared" si="129"/>
        <v>16181</v>
      </c>
      <c r="J559" s="44" t="s">
        <v>4</v>
      </c>
      <c r="K559" s="64">
        <v>1353</v>
      </c>
      <c r="L559" s="45">
        <f t="shared" si="130"/>
        <v>3.1123481781376517E-2</v>
      </c>
      <c r="M559" s="45">
        <f t="shared" si="131"/>
        <v>1.8748441094144058E-2</v>
      </c>
      <c r="N559" s="44">
        <f t="shared" si="132"/>
        <v>676.5</v>
      </c>
      <c r="O559" s="44">
        <f t="shared" si="133"/>
        <v>676.5</v>
      </c>
      <c r="P559" s="44">
        <f t="shared" si="134"/>
        <v>3609</v>
      </c>
      <c r="Q559" s="44" t="str">
        <f t="shared" si="135"/>
        <v>YES</v>
      </c>
      <c r="R559" s="44">
        <f t="shared" si="136"/>
        <v>722</v>
      </c>
      <c r="S559" s="39" t="str">
        <f t="shared" si="137"/>
        <v/>
      </c>
      <c r="T559" s="45">
        <f t="shared" si="138"/>
        <v>1.8748441094144058E-2</v>
      </c>
      <c r="U559" s="45">
        <f t="shared" si="139"/>
        <v>0.62113737771249622</v>
      </c>
      <c r="W559" s="21" t="str">
        <f t="shared" si="140"/>
        <v>Con</v>
      </c>
      <c r="X559" s="7" t="str">
        <f t="shared" si="141"/>
        <v>Lab</v>
      </c>
      <c r="Y559" s="7" t="str">
        <f t="shared" si="142"/>
        <v>Con</v>
      </c>
      <c r="Z559" s="7" t="str">
        <f t="shared" si="143"/>
        <v>Con</v>
      </c>
      <c r="AA559" s="7" t="s">
        <v>4</v>
      </c>
      <c r="AB559" s="10" t="s">
        <v>4</v>
      </c>
      <c r="AC559" s="10" t="s">
        <v>4</v>
      </c>
    </row>
    <row r="560" spans="1:29" s="4" customFormat="1" ht="15.75" x14ac:dyDescent="0.25">
      <c r="A560" s="47" t="s">
        <v>572</v>
      </c>
      <c r="B560" s="48" t="s">
        <v>663</v>
      </c>
      <c r="C560" s="38">
        <v>2005</v>
      </c>
      <c r="D560" s="61">
        <v>71675</v>
      </c>
      <c r="E560" s="61">
        <v>43740</v>
      </c>
      <c r="F560" s="40">
        <f t="shared" si="128"/>
        <v>0.61025462155563304</v>
      </c>
      <c r="G560" s="49" t="s">
        <v>7</v>
      </c>
      <c r="H560" s="50">
        <v>18801</v>
      </c>
      <c r="I560" s="51">
        <f t="shared" si="129"/>
        <v>16232</v>
      </c>
      <c r="J560" s="44" t="s">
        <v>4</v>
      </c>
      <c r="K560" s="64">
        <v>2569</v>
      </c>
      <c r="L560" s="45">
        <f t="shared" si="130"/>
        <v>5.8733424782807499E-2</v>
      </c>
      <c r="M560" s="45">
        <f t="shared" si="131"/>
        <v>3.5842343913498428E-2</v>
      </c>
      <c r="N560" s="44">
        <f t="shared" si="132"/>
        <v>1284.5</v>
      </c>
      <c r="O560" s="44">
        <f t="shared" si="133"/>
        <v>1284.5</v>
      </c>
      <c r="P560" s="44">
        <f t="shared" si="134"/>
        <v>3584</v>
      </c>
      <c r="Q560" s="44" t="str">
        <f t="shared" si="135"/>
        <v>YES</v>
      </c>
      <c r="R560" s="44">
        <f t="shared" si="136"/>
        <v>717</v>
      </c>
      <c r="S560" s="39" t="str">
        <f t="shared" si="137"/>
        <v/>
      </c>
      <c r="T560" s="45">
        <f t="shared" si="138"/>
        <v>3.5842343913498428E-2</v>
      </c>
      <c r="U560" s="45">
        <f t="shared" si="139"/>
        <v>0.64609696546913142</v>
      </c>
      <c r="W560" s="21" t="str">
        <f t="shared" si="140"/>
        <v>Con</v>
      </c>
      <c r="X560" s="7" t="str">
        <f t="shared" si="141"/>
        <v>Lab</v>
      </c>
      <c r="Y560" s="7" t="str">
        <f t="shared" si="142"/>
        <v>Con</v>
      </c>
      <c r="Z560" s="7" t="str">
        <f t="shared" si="143"/>
        <v>Con</v>
      </c>
      <c r="AA560" s="7" t="s">
        <v>4</v>
      </c>
      <c r="AB560" s="10" t="s">
        <v>4</v>
      </c>
      <c r="AC560" s="10" t="s">
        <v>4</v>
      </c>
    </row>
    <row r="561" spans="1:29" s="4" customFormat="1" ht="15.75" x14ac:dyDescent="0.25">
      <c r="A561" s="47" t="s">
        <v>573</v>
      </c>
      <c r="B561" s="48" t="s">
        <v>664</v>
      </c>
      <c r="C561" s="38">
        <v>2005</v>
      </c>
      <c r="D561" s="61">
        <v>64140</v>
      </c>
      <c r="E561" s="61">
        <v>41414</v>
      </c>
      <c r="F561" s="40">
        <f t="shared" si="128"/>
        <v>0.64568132210788898</v>
      </c>
      <c r="G561" s="49" t="s">
        <v>4</v>
      </c>
      <c r="H561" s="50">
        <v>21447</v>
      </c>
      <c r="I561" s="51">
        <f t="shared" si="129"/>
        <v>9716</v>
      </c>
      <c r="J561" s="44" t="s">
        <v>7</v>
      </c>
      <c r="K561" s="64">
        <v>11731</v>
      </c>
      <c r="L561" s="45">
        <f t="shared" si="130"/>
        <v>0.28326169894238662</v>
      </c>
      <c r="M561" s="45">
        <f t="shared" si="131"/>
        <v>0.18289678827564701</v>
      </c>
      <c r="N561" s="44">
        <f t="shared" si="132"/>
        <v>5865.5</v>
      </c>
      <c r="O561" s="44" t="str">
        <f t="shared" si="133"/>
        <v/>
      </c>
      <c r="P561" s="44">
        <f t="shared" si="134"/>
        <v>3207</v>
      </c>
      <c r="Q561" s="44" t="str">
        <f t="shared" si="135"/>
        <v/>
      </c>
      <c r="R561" s="44">
        <f t="shared" si="136"/>
        <v>642</v>
      </c>
      <c r="S561" s="39" t="str">
        <f t="shared" si="137"/>
        <v/>
      </c>
      <c r="T561" s="45">
        <f t="shared" si="138"/>
        <v>0.18289678827564701</v>
      </c>
      <c r="U561" s="45">
        <f t="shared" si="139"/>
        <v>0.82857811038353602</v>
      </c>
      <c r="W561" s="21" t="str">
        <f t="shared" si="140"/>
        <v>Con</v>
      </c>
      <c r="X561" s="7" t="str">
        <f t="shared" si="141"/>
        <v>Con</v>
      </c>
      <c r="Y561" s="7" t="str">
        <f t="shared" si="142"/>
        <v>Con</v>
      </c>
      <c r="Z561" s="7" t="str">
        <f t="shared" si="143"/>
        <v>Lab</v>
      </c>
      <c r="AA561" s="7" t="s">
        <v>4</v>
      </c>
      <c r="AB561" s="7" t="s">
        <v>4</v>
      </c>
      <c r="AC561" s="7" t="s">
        <v>4</v>
      </c>
    </row>
    <row r="562" spans="1:29" s="4" customFormat="1" ht="15.75" x14ac:dyDescent="0.25">
      <c r="A562" s="47" t="s">
        <v>691</v>
      </c>
      <c r="B562" s="48" t="s">
        <v>669</v>
      </c>
      <c r="C562" s="38">
        <v>2005</v>
      </c>
      <c r="D562" s="61">
        <v>84811</v>
      </c>
      <c r="E562" s="61">
        <v>59528</v>
      </c>
      <c r="F562" s="40">
        <f t="shared" si="128"/>
        <v>0.70189008501255734</v>
      </c>
      <c r="G562" s="49" t="s">
        <v>8</v>
      </c>
      <c r="H562" s="50">
        <v>25764</v>
      </c>
      <c r="I562" s="51">
        <f t="shared" si="129"/>
        <v>25191</v>
      </c>
      <c r="J562" s="44" t="s">
        <v>4</v>
      </c>
      <c r="K562" s="64">
        <v>573</v>
      </c>
      <c r="L562" s="45">
        <f t="shared" si="130"/>
        <v>9.6257223491466194E-3</v>
      </c>
      <c r="M562" s="45">
        <f t="shared" si="131"/>
        <v>6.7561990779497942E-3</v>
      </c>
      <c r="N562" s="44">
        <f t="shared" si="132"/>
        <v>286.5</v>
      </c>
      <c r="O562" s="44" t="str">
        <f t="shared" si="133"/>
        <v/>
      </c>
      <c r="P562" s="44">
        <f t="shared" si="134"/>
        <v>4241</v>
      </c>
      <c r="Q562" s="44" t="str">
        <f t="shared" si="135"/>
        <v>YES</v>
      </c>
      <c r="R562" s="44">
        <f t="shared" si="136"/>
        <v>849</v>
      </c>
      <c r="S562" s="39" t="str">
        <f t="shared" si="137"/>
        <v>YES</v>
      </c>
      <c r="T562" s="45">
        <f t="shared" si="138"/>
        <v>6.7561990779497942E-3</v>
      </c>
      <c r="U562" s="45">
        <f t="shared" si="139"/>
        <v>0.70864628409050712</v>
      </c>
      <c r="W562" s="21" t="str">
        <f t="shared" si="140"/>
        <v>Con</v>
      </c>
      <c r="X562" s="7" t="str">
        <f t="shared" si="141"/>
        <v>Con</v>
      </c>
      <c r="Y562" s="7" t="str">
        <f t="shared" si="142"/>
        <v>Con</v>
      </c>
      <c r="Z562" s="7" t="str">
        <f t="shared" si="143"/>
        <v>Con</v>
      </c>
      <c r="AA562" s="7" t="s">
        <v>4</v>
      </c>
      <c r="AB562" s="6" t="s">
        <v>8</v>
      </c>
      <c r="AC562" s="6" t="s">
        <v>8</v>
      </c>
    </row>
    <row r="563" spans="1:29" s="4" customFormat="1" ht="15.75" x14ac:dyDescent="0.25">
      <c r="A563" s="47" t="s">
        <v>690</v>
      </c>
      <c r="B563" s="48" t="s">
        <v>669</v>
      </c>
      <c r="C563" s="38">
        <v>2005</v>
      </c>
      <c r="D563" s="61">
        <v>87681</v>
      </c>
      <c r="E563" s="61">
        <v>60898</v>
      </c>
      <c r="F563" s="40">
        <f t="shared" si="128"/>
        <v>0.69454043635451235</v>
      </c>
      <c r="G563" s="49" t="s">
        <v>8</v>
      </c>
      <c r="H563" s="50">
        <v>27808</v>
      </c>
      <c r="I563" s="51">
        <f t="shared" si="129"/>
        <v>21593</v>
      </c>
      <c r="J563" s="44" t="s">
        <v>4</v>
      </c>
      <c r="K563" s="64">
        <v>6215</v>
      </c>
      <c r="L563" s="45">
        <f t="shared" si="130"/>
        <v>0.10205589674537752</v>
      </c>
      <c r="M563" s="45">
        <f t="shared" si="131"/>
        <v>7.0881947058085565E-2</v>
      </c>
      <c r="N563" s="44">
        <f t="shared" si="132"/>
        <v>3107.5</v>
      </c>
      <c r="O563" s="44" t="str">
        <f t="shared" si="133"/>
        <v/>
      </c>
      <c r="P563" s="44">
        <f t="shared" si="134"/>
        <v>4385</v>
      </c>
      <c r="Q563" s="44" t="str">
        <f t="shared" si="135"/>
        <v/>
      </c>
      <c r="R563" s="44">
        <f t="shared" si="136"/>
        <v>877</v>
      </c>
      <c r="S563" s="39" t="str">
        <f t="shared" si="137"/>
        <v/>
      </c>
      <c r="T563" s="45">
        <f t="shared" si="138"/>
        <v>7.0881947058085565E-2</v>
      </c>
      <c r="U563" s="45">
        <f t="shared" si="139"/>
        <v>0.76542238341259794</v>
      </c>
      <c r="W563" s="21" t="str">
        <f t="shared" si="140"/>
        <v>LD</v>
      </c>
      <c r="X563" s="7" t="str">
        <f t="shared" si="141"/>
        <v>LD</v>
      </c>
      <c r="Y563" s="7" t="str">
        <f t="shared" si="142"/>
        <v>LD</v>
      </c>
      <c r="Z563" s="7" t="str">
        <f t="shared" si="143"/>
        <v>Con</v>
      </c>
      <c r="AA563" s="7" t="s">
        <v>8</v>
      </c>
      <c r="AB563" s="6" t="s">
        <v>8</v>
      </c>
      <c r="AC563" s="6" t="s">
        <v>8</v>
      </c>
    </row>
    <row r="564" spans="1:29" s="4" customFormat="1" ht="15.75" x14ac:dyDescent="0.25">
      <c r="A564" s="47" t="s">
        <v>575</v>
      </c>
      <c r="B564" s="48" t="s">
        <v>663</v>
      </c>
      <c r="C564" s="38">
        <v>2005</v>
      </c>
      <c r="D564" s="61">
        <v>59298</v>
      </c>
      <c r="E564" s="61">
        <v>34206</v>
      </c>
      <c r="F564" s="40">
        <f t="shared" si="128"/>
        <v>0.57684913487807343</v>
      </c>
      <c r="G564" s="49" t="s">
        <v>7</v>
      </c>
      <c r="H564" s="50">
        <v>16506</v>
      </c>
      <c r="I564" s="51">
        <f t="shared" si="129"/>
        <v>11100</v>
      </c>
      <c r="J564" s="44" t="s">
        <v>4</v>
      </c>
      <c r="K564" s="64">
        <v>5406</v>
      </c>
      <c r="L564" s="45">
        <f t="shared" si="130"/>
        <v>0.15804244869321171</v>
      </c>
      <c r="M564" s="45">
        <f t="shared" si="131"/>
        <v>9.1166649802691485E-2</v>
      </c>
      <c r="N564" s="44">
        <f t="shared" si="132"/>
        <v>2703</v>
      </c>
      <c r="O564" s="44">
        <f t="shared" si="133"/>
        <v>2703</v>
      </c>
      <c r="P564" s="44">
        <f t="shared" si="134"/>
        <v>2965</v>
      </c>
      <c r="Q564" s="44" t="str">
        <f t="shared" si="135"/>
        <v/>
      </c>
      <c r="R564" s="44">
        <f t="shared" si="136"/>
        <v>593</v>
      </c>
      <c r="S564" s="39" t="str">
        <f t="shared" si="137"/>
        <v/>
      </c>
      <c r="T564" s="45">
        <f t="shared" si="138"/>
        <v>9.1166649802691485E-2</v>
      </c>
      <c r="U564" s="45">
        <f t="shared" si="139"/>
        <v>0.66801578468076495</v>
      </c>
      <c r="W564" s="21" t="str">
        <f t="shared" si="140"/>
        <v>Lab</v>
      </c>
      <c r="X564" s="7" t="str">
        <f t="shared" si="141"/>
        <v>Lab</v>
      </c>
      <c r="Y564" s="7" t="str">
        <f t="shared" si="142"/>
        <v>Con</v>
      </c>
      <c r="Z564" s="7" t="str">
        <f t="shared" si="143"/>
        <v>Con</v>
      </c>
      <c r="AA564" s="7" t="s">
        <v>7</v>
      </c>
      <c r="AB564" s="10" t="s">
        <v>4</v>
      </c>
      <c r="AC564" s="7" t="s">
        <v>7</v>
      </c>
    </row>
    <row r="565" spans="1:29" s="4" customFormat="1" ht="15.75" x14ac:dyDescent="0.25">
      <c r="A565" s="47" t="s">
        <v>576</v>
      </c>
      <c r="B565" s="48" t="s">
        <v>669</v>
      </c>
      <c r="C565" s="38">
        <v>2005</v>
      </c>
      <c r="D565" s="61">
        <v>71945</v>
      </c>
      <c r="E565" s="61">
        <v>45453</v>
      </c>
      <c r="F565" s="40">
        <f t="shared" si="128"/>
        <v>0.63177427201334357</v>
      </c>
      <c r="G565" s="49" t="s">
        <v>4</v>
      </c>
      <c r="H565" s="50">
        <v>22339</v>
      </c>
      <c r="I565" s="51">
        <f t="shared" si="129"/>
        <v>12447</v>
      </c>
      <c r="J565" s="44" t="s">
        <v>8</v>
      </c>
      <c r="K565" s="64">
        <v>9892</v>
      </c>
      <c r="L565" s="45">
        <f t="shared" si="130"/>
        <v>0.21763139946758189</v>
      </c>
      <c r="M565" s="45">
        <f t="shared" si="131"/>
        <v>0.1374939189658767</v>
      </c>
      <c r="N565" s="44">
        <f t="shared" si="132"/>
        <v>4946</v>
      </c>
      <c r="O565" s="44" t="str">
        <f t="shared" si="133"/>
        <v/>
      </c>
      <c r="P565" s="44">
        <f t="shared" si="134"/>
        <v>3598</v>
      </c>
      <c r="Q565" s="44" t="str">
        <f t="shared" si="135"/>
        <v/>
      </c>
      <c r="R565" s="44">
        <f t="shared" si="136"/>
        <v>720</v>
      </c>
      <c r="S565" s="39" t="str">
        <f t="shared" si="137"/>
        <v/>
      </c>
      <c r="T565" s="45">
        <f t="shared" si="138"/>
        <v>0.1374939189658767</v>
      </c>
      <c r="U565" s="45">
        <f t="shared" si="139"/>
        <v>0.76926819097922028</v>
      </c>
      <c r="W565" s="21" t="str">
        <f t="shared" si="140"/>
        <v>Con</v>
      </c>
      <c r="X565" s="7" t="str">
        <f t="shared" si="141"/>
        <v>Con</v>
      </c>
      <c r="Y565" s="7" t="str">
        <f t="shared" si="142"/>
        <v>Con</v>
      </c>
      <c r="Z565" s="7" t="str">
        <f t="shared" si="143"/>
        <v>LD</v>
      </c>
      <c r="AA565" s="7" t="s">
        <v>4</v>
      </c>
      <c r="AB565" s="7" t="s">
        <v>4</v>
      </c>
      <c r="AC565" s="7" t="s">
        <v>4</v>
      </c>
    </row>
    <row r="566" spans="1:29" s="4" customFormat="1" ht="15.75" x14ac:dyDescent="0.25">
      <c r="A566" s="47" t="s">
        <v>577</v>
      </c>
      <c r="B566" s="48" t="s">
        <v>662</v>
      </c>
      <c r="C566" s="38">
        <v>2005</v>
      </c>
      <c r="D566" s="61">
        <v>72012</v>
      </c>
      <c r="E566" s="61">
        <v>43732</v>
      </c>
      <c r="F566" s="40">
        <f t="shared" si="128"/>
        <v>0.60728767427650943</v>
      </c>
      <c r="G566" s="49" t="s">
        <v>4</v>
      </c>
      <c r="H566" s="50">
        <v>21699</v>
      </c>
      <c r="I566" s="51">
        <f t="shared" si="129"/>
        <v>14065</v>
      </c>
      <c r="J566" s="44" t="s">
        <v>7</v>
      </c>
      <c r="K566" s="64">
        <v>7634</v>
      </c>
      <c r="L566" s="45">
        <f t="shared" si="130"/>
        <v>0.174563248879539</v>
      </c>
      <c r="M566" s="45">
        <f t="shared" si="131"/>
        <v>0.10601010942620674</v>
      </c>
      <c r="N566" s="44">
        <f t="shared" si="132"/>
        <v>3817</v>
      </c>
      <c r="O566" s="44" t="str">
        <f t="shared" si="133"/>
        <v/>
      </c>
      <c r="P566" s="44">
        <f t="shared" si="134"/>
        <v>3601</v>
      </c>
      <c r="Q566" s="44" t="str">
        <f t="shared" si="135"/>
        <v/>
      </c>
      <c r="R566" s="44">
        <f t="shared" si="136"/>
        <v>721</v>
      </c>
      <c r="S566" s="39" t="str">
        <f t="shared" si="137"/>
        <v/>
      </c>
      <c r="T566" s="45">
        <f t="shared" si="138"/>
        <v>0.10601010942620674</v>
      </c>
      <c r="U566" s="45">
        <f t="shared" si="139"/>
        <v>0.71329778370271613</v>
      </c>
      <c r="W566" s="21" t="str">
        <f t="shared" si="140"/>
        <v>Con</v>
      </c>
      <c r="X566" s="7" t="str">
        <f t="shared" si="141"/>
        <v>Con</v>
      </c>
      <c r="Y566" s="7" t="str">
        <f t="shared" si="142"/>
        <v>Lab</v>
      </c>
      <c r="Z566" s="7" t="str">
        <f t="shared" si="143"/>
        <v>Lab</v>
      </c>
      <c r="AA566" s="7" t="s">
        <v>4</v>
      </c>
      <c r="AB566" s="7" t="s">
        <v>4</v>
      </c>
      <c r="AC566" s="7" t="s">
        <v>4</v>
      </c>
    </row>
    <row r="567" spans="1:29" s="4" customFormat="1" ht="15.75" x14ac:dyDescent="0.25">
      <c r="A567" s="47" t="s">
        <v>578</v>
      </c>
      <c r="B567" s="48" t="s">
        <v>662</v>
      </c>
      <c r="C567" s="38">
        <v>2005</v>
      </c>
      <c r="D567" s="61">
        <v>63027</v>
      </c>
      <c r="E567" s="61">
        <v>41242</v>
      </c>
      <c r="F567" s="40">
        <f t="shared" si="128"/>
        <v>0.65435448299934951</v>
      </c>
      <c r="G567" s="49" t="s">
        <v>7</v>
      </c>
      <c r="H567" s="50">
        <v>16660</v>
      </c>
      <c r="I567" s="51">
        <f t="shared" si="129"/>
        <v>15996</v>
      </c>
      <c r="J567" s="44" t="s">
        <v>4</v>
      </c>
      <c r="K567" s="64">
        <v>664</v>
      </c>
      <c r="L567" s="45">
        <f t="shared" si="130"/>
        <v>1.610009213908152E-2</v>
      </c>
      <c r="M567" s="45">
        <f t="shared" si="131"/>
        <v>1.0535167467910578E-2</v>
      </c>
      <c r="N567" s="44">
        <f t="shared" si="132"/>
        <v>332</v>
      </c>
      <c r="O567" s="44">
        <f t="shared" si="133"/>
        <v>332</v>
      </c>
      <c r="P567" s="44">
        <f t="shared" si="134"/>
        <v>3152</v>
      </c>
      <c r="Q567" s="44" t="str">
        <f t="shared" si="135"/>
        <v>YES</v>
      </c>
      <c r="R567" s="44">
        <f t="shared" si="136"/>
        <v>631</v>
      </c>
      <c r="S567" s="39" t="str">
        <f t="shared" si="137"/>
        <v/>
      </c>
      <c r="T567" s="45">
        <f t="shared" si="138"/>
        <v>1.0535167467910578E-2</v>
      </c>
      <c r="U567" s="45">
        <f t="shared" si="139"/>
        <v>0.66488965046726012</v>
      </c>
      <c r="W567" s="21" t="str">
        <f t="shared" si="140"/>
        <v>Con</v>
      </c>
      <c r="X567" s="7" t="str">
        <f t="shared" si="141"/>
        <v>Lab</v>
      </c>
      <c r="Y567" s="7" t="str">
        <f t="shared" si="142"/>
        <v>Con</v>
      </c>
      <c r="Z567" s="7" t="str">
        <f t="shared" si="143"/>
        <v>Con</v>
      </c>
      <c r="AA567" s="7" t="s">
        <v>4</v>
      </c>
      <c r="AB567" s="10" t="s">
        <v>4</v>
      </c>
      <c r="AC567" s="10" t="s">
        <v>4</v>
      </c>
    </row>
    <row r="568" spans="1:29" s="4" customFormat="1" ht="15.75" x14ac:dyDescent="0.25">
      <c r="A568" s="47" t="s">
        <v>689</v>
      </c>
      <c r="B568" s="48" t="s">
        <v>663</v>
      </c>
      <c r="C568" s="38">
        <v>2005</v>
      </c>
      <c r="D568" s="61">
        <v>67311</v>
      </c>
      <c r="E568" s="61">
        <v>45054</v>
      </c>
      <c r="F568" s="40">
        <f t="shared" si="128"/>
        <v>0.66934082096536973</v>
      </c>
      <c r="G568" s="49" t="s">
        <v>4</v>
      </c>
      <c r="H568" s="50">
        <v>18899</v>
      </c>
      <c r="I568" s="51">
        <f t="shared" si="129"/>
        <v>17957</v>
      </c>
      <c r="J568" s="44" t="s">
        <v>7</v>
      </c>
      <c r="K568" s="64">
        <v>942</v>
      </c>
      <c r="L568" s="45">
        <f t="shared" si="130"/>
        <v>2.0908243441203889E-2</v>
      </c>
      <c r="M568" s="45">
        <f t="shared" si="131"/>
        <v>1.3994740829879218E-2</v>
      </c>
      <c r="N568" s="44">
        <f t="shared" si="132"/>
        <v>471</v>
      </c>
      <c r="O568" s="44" t="str">
        <f t="shared" si="133"/>
        <v/>
      </c>
      <c r="P568" s="44">
        <f t="shared" si="134"/>
        <v>3366</v>
      </c>
      <c r="Q568" s="44" t="str">
        <f t="shared" si="135"/>
        <v>YES</v>
      </c>
      <c r="R568" s="44">
        <f t="shared" si="136"/>
        <v>674</v>
      </c>
      <c r="S568" s="39" t="str">
        <f t="shared" si="137"/>
        <v/>
      </c>
      <c r="T568" s="45">
        <f t="shared" si="138"/>
        <v>1.3994740829879218E-2</v>
      </c>
      <c r="U568" s="45">
        <f t="shared" si="139"/>
        <v>0.6833355617952489</v>
      </c>
      <c r="W568" s="21" t="str">
        <f t="shared" si="140"/>
        <v>Lab</v>
      </c>
      <c r="X568" s="7" t="str">
        <f t="shared" si="141"/>
        <v>Con</v>
      </c>
      <c r="Y568" s="7" t="str">
        <f t="shared" si="142"/>
        <v>Lab</v>
      </c>
      <c r="Z568" s="7" t="str">
        <f t="shared" si="143"/>
        <v>Lab</v>
      </c>
      <c r="AA568" s="7" t="s">
        <v>7</v>
      </c>
      <c r="AB568" s="7" t="s">
        <v>4</v>
      </c>
      <c r="AC568" s="7" t="s">
        <v>4</v>
      </c>
    </row>
    <row r="569" spans="1:29" s="4" customFormat="1" ht="15.75" x14ac:dyDescent="0.25">
      <c r="A569" s="47" t="s">
        <v>581</v>
      </c>
      <c r="B569" s="48" t="s">
        <v>668</v>
      </c>
      <c r="C569" s="38">
        <v>2005</v>
      </c>
      <c r="D569" s="61">
        <v>79758</v>
      </c>
      <c r="E569" s="61">
        <v>43692</v>
      </c>
      <c r="F569" s="40">
        <f t="shared" si="128"/>
        <v>0.5478071165274957</v>
      </c>
      <c r="G569" s="49" t="s">
        <v>7</v>
      </c>
      <c r="H569" s="50">
        <v>20636</v>
      </c>
      <c r="I569" s="51">
        <f t="shared" si="129"/>
        <v>14261</v>
      </c>
      <c r="J569" s="44" t="s">
        <v>4</v>
      </c>
      <c r="K569" s="64">
        <v>6375</v>
      </c>
      <c r="L569" s="45">
        <f t="shared" si="130"/>
        <v>0.14590771765998353</v>
      </c>
      <c r="M569" s="45">
        <f t="shared" si="131"/>
        <v>7.9929286090423532E-2</v>
      </c>
      <c r="N569" s="44">
        <f t="shared" si="132"/>
        <v>3187.5</v>
      </c>
      <c r="O569" s="44">
        <f t="shared" si="133"/>
        <v>3187.5</v>
      </c>
      <c r="P569" s="44">
        <f t="shared" si="134"/>
        <v>3988</v>
      </c>
      <c r="Q569" s="44" t="str">
        <f t="shared" si="135"/>
        <v/>
      </c>
      <c r="R569" s="44">
        <f t="shared" si="136"/>
        <v>798</v>
      </c>
      <c r="S569" s="39" t="str">
        <f t="shared" si="137"/>
        <v/>
      </c>
      <c r="T569" s="45">
        <f t="shared" si="138"/>
        <v>7.9929286090423532E-2</v>
      </c>
      <c r="U569" s="45">
        <f t="shared" si="139"/>
        <v>0.62773640261791919</v>
      </c>
      <c r="W569" s="21" t="str">
        <f t="shared" si="140"/>
        <v>Lab</v>
      </c>
      <c r="X569" s="7" t="str">
        <f t="shared" si="141"/>
        <v>Lab</v>
      </c>
      <c r="Y569" s="7" t="str">
        <f t="shared" si="142"/>
        <v>Con</v>
      </c>
      <c r="Z569" s="7" t="str">
        <f t="shared" si="143"/>
        <v>Con</v>
      </c>
      <c r="AA569" s="7" t="s">
        <v>7</v>
      </c>
      <c r="AB569" s="7" t="s">
        <v>7</v>
      </c>
      <c r="AC569" s="7" t="s">
        <v>7</v>
      </c>
    </row>
    <row r="570" spans="1:29" s="4" customFormat="1" ht="15.75" x14ac:dyDescent="0.25">
      <c r="A570" s="52" t="s">
        <v>582</v>
      </c>
      <c r="B570" s="48" t="s">
        <v>669</v>
      </c>
      <c r="C570" s="38">
        <v>2005</v>
      </c>
      <c r="D570" s="61">
        <v>82976</v>
      </c>
      <c r="E570" s="61">
        <v>58168</v>
      </c>
      <c r="F570" s="40">
        <f t="shared" si="128"/>
        <v>0.70102198225993062</v>
      </c>
      <c r="G570" s="49" t="s">
        <v>4</v>
      </c>
      <c r="H570" s="50">
        <v>27838</v>
      </c>
      <c r="I570" s="51">
        <f t="shared" si="129"/>
        <v>16787</v>
      </c>
      <c r="J570" s="44" t="s">
        <v>8</v>
      </c>
      <c r="K570" s="64">
        <v>11051</v>
      </c>
      <c r="L570" s="45">
        <f t="shared" si="130"/>
        <v>0.18998418374363912</v>
      </c>
      <c r="M570" s="45">
        <f t="shared" si="131"/>
        <v>0.13318308908600077</v>
      </c>
      <c r="N570" s="44">
        <f t="shared" si="132"/>
        <v>5525.5</v>
      </c>
      <c r="O570" s="44" t="str">
        <f t="shared" si="133"/>
        <v/>
      </c>
      <c r="P570" s="44">
        <f t="shared" si="134"/>
        <v>4149</v>
      </c>
      <c r="Q570" s="44" t="str">
        <f t="shared" si="135"/>
        <v/>
      </c>
      <c r="R570" s="44">
        <f t="shared" si="136"/>
        <v>830</v>
      </c>
      <c r="S570" s="39" t="str">
        <f t="shared" si="137"/>
        <v/>
      </c>
      <c r="T570" s="45">
        <f t="shared" si="138"/>
        <v>0.13318308908600077</v>
      </c>
      <c r="U570" s="45">
        <f t="shared" si="139"/>
        <v>0.83420507134593136</v>
      </c>
      <c r="W570" s="21" t="str">
        <f t="shared" si="140"/>
        <v>Con</v>
      </c>
      <c r="X570" s="7" t="str">
        <f t="shared" si="141"/>
        <v>Con</v>
      </c>
      <c r="Y570" s="7" t="str">
        <f t="shared" si="142"/>
        <v>Con</v>
      </c>
      <c r="Z570" s="7" t="str">
        <f t="shared" si="143"/>
        <v>LD</v>
      </c>
      <c r="AA570" s="7" t="s">
        <v>4</v>
      </c>
      <c r="AB570" s="7" t="s">
        <v>4</v>
      </c>
      <c r="AC570" s="7" t="s">
        <v>4</v>
      </c>
    </row>
    <row r="571" spans="1:29" s="4" customFormat="1" ht="15.75" x14ac:dyDescent="0.25">
      <c r="A571" s="47" t="s">
        <v>583</v>
      </c>
      <c r="B571" s="48" t="s">
        <v>662</v>
      </c>
      <c r="C571" s="38">
        <v>2005</v>
      </c>
      <c r="D571" s="61">
        <v>67513</v>
      </c>
      <c r="E571" s="61">
        <v>46063</v>
      </c>
      <c r="F571" s="40">
        <f t="shared" si="128"/>
        <v>0.68228341208359866</v>
      </c>
      <c r="G571" s="49" t="s">
        <v>4</v>
      </c>
      <c r="H571" s="50">
        <v>24357</v>
      </c>
      <c r="I571" s="51">
        <f t="shared" si="129"/>
        <v>11005</v>
      </c>
      <c r="J571" s="44" t="s">
        <v>7</v>
      </c>
      <c r="K571" s="64">
        <v>13352</v>
      </c>
      <c r="L571" s="45">
        <f t="shared" si="130"/>
        <v>0.28986388207455005</v>
      </c>
      <c r="M571" s="45">
        <f t="shared" si="131"/>
        <v>0.19776931850162191</v>
      </c>
      <c r="N571" s="44">
        <f t="shared" si="132"/>
        <v>6676</v>
      </c>
      <c r="O571" s="44" t="str">
        <f t="shared" si="133"/>
        <v/>
      </c>
      <c r="P571" s="44">
        <f t="shared" si="134"/>
        <v>3376</v>
      </c>
      <c r="Q571" s="44" t="str">
        <f t="shared" si="135"/>
        <v/>
      </c>
      <c r="R571" s="44">
        <f t="shared" si="136"/>
        <v>676</v>
      </c>
      <c r="S571" s="39" t="str">
        <f t="shared" si="137"/>
        <v/>
      </c>
      <c r="T571" s="45">
        <f t="shared" si="138"/>
        <v>0.19776931850162191</v>
      </c>
      <c r="U571" s="45">
        <f t="shared" si="139"/>
        <v>0.8800527305852206</v>
      </c>
      <c r="W571" s="21" t="str">
        <f t="shared" si="140"/>
        <v>Con</v>
      </c>
      <c r="X571" s="7" t="str">
        <f t="shared" si="141"/>
        <v>Con</v>
      </c>
      <c r="Y571" s="7" t="str">
        <f t="shared" si="142"/>
        <v>Con</v>
      </c>
      <c r="Z571" s="7" t="str">
        <f t="shared" si="143"/>
        <v>Con</v>
      </c>
      <c r="AA571" s="7" t="s">
        <v>4</v>
      </c>
      <c r="AB571" s="7" t="s">
        <v>4</v>
      </c>
      <c r="AC571" s="7" t="s">
        <v>4</v>
      </c>
    </row>
    <row r="572" spans="1:29" s="4" customFormat="1" ht="15.75" x14ac:dyDescent="0.25">
      <c r="A572" s="47" t="s">
        <v>584</v>
      </c>
      <c r="B572" s="48" t="s">
        <v>666</v>
      </c>
      <c r="C572" s="38">
        <v>2005</v>
      </c>
      <c r="D572" s="61">
        <v>70510</v>
      </c>
      <c r="E572" s="61">
        <v>41568</v>
      </c>
      <c r="F572" s="40">
        <f t="shared" si="128"/>
        <v>0.58953339951779893</v>
      </c>
      <c r="G572" s="49" t="s">
        <v>7</v>
      </c>
      <c r="H572" s="50">
        <v>17914</v>
      </c>
      <c r="I572" s="51">
        <f t="shared" si="129"/>
        <v>12533</v>
      </c>
      <c r="J572" s="44" t="s">
        <v>4</v>
      </c>
      <c r="K572" s="64">
        <v>5381</v>
      </c>
      <c r="L572" s="45">
        <f t="shared" si="130"/>
        <v>0.12945053887605851</v>
      </c>
      <c r="M572" s="45">
        <f t="shared" si="131"/>
        <v>7.631541625301376E-2</v>
      </c>
      <c r="N572" s="44">
        <f t="shared" si="132"/>
        <v>2690.5</v>
      </c>
      <c r="O572" s="44">
        <f t="shared" si="133"/>
        <v>2690.5</v>
      </c>
      <c r="P572" s="44">
        <f t="shared" si="134"/>
        <v>3526</v>
      </c>
      <c r="Q572" s="44" t="str">
        <f t="shared" si="135"/>
        <v/>
      </c>
      <c r="R572" s="44">
        <f t="shared" si="136"/>
        <v>706</v>
      </c>
      <c r="S572" s="39" t="str">
        <f t="shared" si="137"/>
        <v/>
      </c>
      <c r="T572" s="45">
        <f t="shared" si="138"/>
        <v>7.631541625301376E-2</v>
      </c>
      <c r="U572" s="45">
        <f t="shared" si="139"/>
        <v>0.66584881577081267</v>
      </c>
      <c r="W572" s="21" t="str">
        <f t="shared" si="140"/>
        <v>Lab</v>
      </c>
      <c r="X572" s="7" t="str">
        <f t="shared" si="141"/>
        <v>Lab</v>
      </c>
      <c r="Y572" s="7" t="str">
        <f t="shared" si="142"/>
        <v>Con</v>
      </c>
      <c r="Z572" s="7" t="str">
        <f t="shared" si="143"/>
        <v>Con</v>
      </c>
      <c r="AA572" s="7" t="s">
        <v>7</v>
      </c>
      <c r="AB572" s="10" t="s">
        <v>4</v>
      </c>
      <c r="AC572" s="7" t="s">
        <v>7</v>
      </c>
    </row>
    <row r="573" spans="1:29" s="4" customFormat="1" ht="15.75" x14ac:dyDescent="0.25">
      <c r="A573" s="47" t="s">
        <v>585</v>
      </c>
      <c r="B573" s="48" t="s">
        <v>669</v>
      </c>
      <c r="C573" s="38">
        <v>2005</v>
      </c>
      <c r="D573" s="61">
        <v>76445</v>
      </c>
      <c r="E573" s="61">
        <v>47303</v>
      </c>
      <c r="F573" s="40">
        <f t="shared" si="128"/>
        <v>0.61878474720387211</v>
      </c>
      <c r="G573" s="49" t="s">
        <v>8</v>
      </c>
      <c r="H573" s="50">
        <v>19317</v>
      </c>
      <c r="I573" s="51">
        <f t="shared" si="129"/>
        <v>17288</v>
      </c>
      <c r="J573" s="44" t="s">
        <v>4</v>
      </c>
      <c r="K573" s="64">
        <v>2029</v>
      </c>
      <c r="L573" s="45">
        <f t="shared" si="130"/>
        <v>4.2893685389932983E-2</v>
      </c>
      <c r="M573" s="45">
        <f t="shared" si="131"/>
        <v>2.6541958270652102E-2</v>
      </c>
      <c r="N573" s="44">
        <f t="shared" si="132"/>
        <v>1014.5</v>
      </c>
      <c r="O573" s="44" t="str">
        <f t="shared" si="133"/>
        <v/>
      </c>
      <c r="P573" s="44">
        <f t="shared" si="134"/>
        <v>3823</v>
      </c>
      <c r="Q573" s="44" t="str">
        <f t="shared" si="135"/>
        <v>YES</v>
      </c>
      <c r="R573" s="44">
        <f t="shared" si="136"/>
        <v>765</v>
      </c>
      <c r="S573" s="39" t="str">
        <f t="shared" si="137"/>
        <v/>
      </c>
      <c r="T573" s="45">
        <f t="shared" si="138"/>
        <v>2.6541958270652102E-2</v>
      </c>
      <c r="U573" s="45">
        <f t="shared" si="139"/>
        <v>0.6453267054745242</v>
      </c>
      <c r="W573" s="21" t="str">
        <f t="shared" si="140"/>
        <v>Con</v>
      </c>
      <c r="X573" s="7" t="str">
        <f t="shared" si="141"/>
        <v>LD</v>
      </c>
      <c r="Y573" s="7" t="str">
        <f t="shared" si="142"/>
        <v>Con</v>
      </c>
      <c r="Z573" s="7" t="str">
        <f t="shared" si="143"/>
        <v>Con</v>
      </c>
      <c r="AA573" s="7" t="s">
        <v>4</v>
      </c>
      <c r="AB573" s="6" t="s">
        <v>8</v>
      </c>
      <c r="AC573" s="6" t="s">
        <v>8</v>
      </c>
    </row>
    <row r="574" spans="1:29" s="4" customFormat="1" ht="15.75" x14ac:dyDescent="0.25">
      <c r="A574" s="47" t="s">
        <v>586</v>
      </c>
      <c r="B574" s="48" t="s">
        <v>672</v>
      </c>
      <c r="C574" s="38">
        <v>2005</v>
      </c>
      <c r="D574" s="61">
        <v>60665</v>
      </c>
      <c r="E574" s="61">
        <v>35979</v>
      </c>
      <c r="F574" s="40">
        <f t="shared" si="128"/>
        <v>0.5930767328772768</v>
      </c>
      <c r="G574" s="49" t="s">
        <v>7</v>
      </c>
      <c r="H574" s="50">
        <v>20472</v>
      </c>
      <c r="I574" s="51">
        <f t="shared" si="129"/>
        <v>5681</v>
      </c>
      <c r="J574" s="44" t="s">
        <v>4</v>
      </c>
      <c r="K574" s="64">
        <v>14791</v>
      </c>
      <c r="L574" s="45">
        <f t="shared" si="130"/>
        <v>0.4111009199811001</v>
      </c>
      <c r="M574" s="45">
        <f t="shared" si="131"/>
        <v>0.24381439050523365</v>
      </c>
      <c r="N574" s="44">
        <f t="shared" si="132"/>
        <v>7395.5</v>
      </c>
      <c r="O574" s="44">
        <f t="shared" si="133"/>
        <v>7395.5</v>
      </c>
      <c r="P574" s="44">
        <f t="shared" si="134"/>
        <v>3034</v>
      </c>
      <c r="Q574" s="44" t="str">
        <f t="shared" si="135"/>
        <v/>
      </c>
      <c r="R574" s="44">
        <f t="shared" si="136"/>
        <v>607</v>
      </c>
      <c r="S574" s="39" t="str">
        <f t="shared" si="137"/>
        <v/>
      </c>
      <c r="T574" s="45">
        <f t="shared" si="138"/>
        <v>0.24381439050523365</v>
      </c>
      <c r="U574" s="45">
        <f t="shared" si="139"/>
        <v>0.83689112338251048</v>
      </c>
      <c r="W574" s="21" t="str">
        <f t="shared" si="140"/>
        <v>Lab</v>
      </c>
      <c r="X574" s="7" t="str">
        <f t="shared" si="141"/>
        <v>Lab</v>
      </c>
      <c r="Y574" s="7" t="str">
        <f t="shared" si="142"/>
        <v>Lab</v>
      </c>
      <c r="Z574" s="7" t="str">
        <f t="shared" si="143"/>
        <v>Con</v>
      </c>
      <c r="AA574" s="7" t="s">
        <v>7</v>
      </c>
      <c r="AB574" s="7" t="s">
        <v>7</v>
      </c>
      <c r="AC574" s="7" t="s">
        <v>7</v>
      </c>
    </row>
    <row r="575" spans="1:29" s="4" customFormat="1" ht="15.75" x14ac:dyDescent="0.25">
      <c r="A575" s="47" t="s">
        <v>587</v>
      </c>
      <c r="B575" s="48" t="s">
        <v>669</v>
      </c>
      <c r="C575" s="38">
        <v>2005</v>
      </c>
      <c r="D575" s="61">
        <v>73629</v>
      </c>
      <c r="E575" s="61">
        <v>50575</v>
      </c>
      <c r="F575" s="40">
        <f t="shared" si="128"/>
        <v>0.68688967662198319</v>
      </c>
      <c r="G575" s="49" t="s">
        <v>4</v>
      </c>
      <c r="H575" s="50">
        <v>21112</v>
      </c>
      <c r="I575" s="51">
        <f t="shared" si="129"/>
        <v>19165</v>
      </c>
      <c r="J575" s="44" t="s">
        <v>8</v>
      </c>
      <c r="K575" s="64">
        <v>1947</v>
      </c>
      <c r="L575" s="45">
        <f t="shared" si="130"/>
        <v>3.8497281265447353E-2</v>
      </c>
      <c r="M575" s="45">
        <f t="shared" si="131"/>
        <v>2.6443385079248666E-2</v>
      </c>
      <c r="N575" s="44">
        <f t="shared" si="132"/>
        <v>973.5</v>
      </c>
      <c r="O575" s="44" t="str">
        <f t="shared" si="133"/>
        <v/>
      </c>
      <c r="P575" s="44">
        <f t="shared" si="134"/>
        <v>3682</v>
      </c>
      <c r="Q575" s="44" t="str">
        <f t="shared" si="135"/>
        <v>YES</v>
      </c>
      <c r="R575" s="44">
        <f t="shared" si="136"/>
        <v>737</v>
      </c>
      <c r="S575" s="39" t="str">
        <f t="shared" si="137"/>
        <v/>
      </c>
      <c r="T575" s="45">
        <f t="shared" si="138"/>
        <v>2.6443385079248666E-2</v>
      </c>
      <c r="U575" s="45">
        <f t="shared" si="139"/>
        <v>0.7133330617012319</v>
      </c>
      <c r="W575" s="21" t="str">
        <f t="shared" si="140"/>
        <v>LD</v>
      </c>
      <c r="X575" s="7" t="str">
        <f t="shared" si="141"/>
        <v>Con</v>
      </c>
      <c r="Y575" s="7" t="str">
        <f t="shared" si="142"/>
        <v>LD</v>
      </c>
      <c r="Z575" s="7" t="str">
        <f t="shared" si="143"/>
        <v>LD</v>
      </c>
      <c r="AA575" s="7" t="s">
        <v>8</v>
      </c>
      <c r="AB575" s="7" t="s">
        <v>4</v>
      </c>
      <c r="AC575" s="7" t="s">
        <v>4</v>
      </c>
    </row>
    <row r="576" spans="1:29" s="4" customFormat="1" ht="15.75" x14ac:dyDescent="0.25">
      <c r="A576" s="47" t="s">
        <v>588</v>
      </c>
      <c r="B576" s="48" t="s">
        <v>666</v>
      </c>
      <c r="C576" s="38">
        <v>2005</v>
      </c>
      <c r="D576" s="61">
        <v>66238</v>
      </c>
      <c r="E576" s="61">
        <v>31664</v>
      </c>
      <c r="F576" s="40">
        <f t="shared" si="128"/>
        <v>0.4780337570578822</v>
      </c>
      <c r="G576" s="49" t="s">
        <v>7</v>
      </c>
      <c r="H576" s="50">
        <v>18343</v>
      </c>
      <c r="I576" s="51">
        <f t="shared" si="129"/>
        <v>5309</v>
      </c>
      <c r="J576" s="44" t="s">
        <v>8</v>
      </c>
      <c r="K576" s="64">
        <v>13034</v>
      </c>
      <c r="L576" s="45">
        <f t="shared" si="130"/>
        <v>0.4116346639717029</v>
      </c>
      <c r="M576" s="45">
        <f t="shared" si="131"/>
        <v>0.196775264953652</v>
      </c>
      <c r="N576" s="44">
        <f t="shared" si="132"/>
        <v>6517</v>
      </c>
      <c r="O576" s="44">
        <f t="shared" si="133"/>
        <v>6517</v>
      </c>
      <c r="P576" s="44">
        <f t="shared" si="134"/>
        <v>3312</v>
      </c>
      <c r="Q576" s="44" t="str">
        <f t="shared" si="135"/>
        <v/>
      </c>
      <c r="R576" s="44">
        <f t="shared" si="136"/>
        <v>663</v>
      </c>
      <c r="S576" s="39" t="str">
        <f t="shared" si="137"/>
        <v/>
      </c>
      <c r="T576" s="45">
        <f t="shared" si="138"/>
        <v>0.196775264953652</v>
      </c>
      <c r="U576" s="45">
        <f t="shared" si="139"/>
        <v>0.67480902201153414</v>
      </c>
      <c r="W576" s="21" t="str">
        <f t="shared" si="140"/>
        <v>Lab</v>
      </c>
      <c r="X576" s="7" t="str">
        <f t="shared" si="141"/>
        <v>Lab</v>
      </c>
      <c r="Y576" s="7" t="str">
        <f t="shared" si="142"/>
        <v>LD</v>
      </c>
      <c r="Z576" s="7" t="str">
        <f t="shared" si="143"/>
        <v>LD</v>
      </c>
      <c r="AA576" s="7" t="s">
        <v>7</v>
      </c>
      <c r="AB576" s="7" t="s">
        <v>7</v>
      </c>
      <c r="AC576" s="7" t="s">
        <v>7</v>
      </c>
    </row>
    <row r="577" spans="1:29" s="4" customFormat="1" ht="15.75" x14ac:dyDescent="0.25">
      <c r="A577" s="47" t="s">
        <v>688</v>
      </c>
      <c r="B577" s="48" t="s">
        <v>669</v>
      </c>
      <c r="C577" s="38">
        <v>2005</v>
      </c>
      <c r="D577" s="61">
        <v>80526</v>
      </c>
      <c r="E577" s="61">
        <v>51564</v>
      </c>
      <c r="F577" s="40">
        <f t="shared" si="128"/>
        <v>0.64033976603829823</v>
      </c>
      <c r="G577" s="49" t="s">
        <v>8</v>
      </c>
      <c r="H577" s="50">
        <v>24089</v>
      </c>
      <c r="I577" s="51">
        <f t="shared" si="129"/>
        <v>16686</v>
      </c>
      <c r="J577" s="44" t="s">
        <v>4</v>
      </c>
      <c r="K577" s="64">
        <v>7403</v>
      </c>
      <c r="L577" s="45">
        <f t="shared" si="130"/>
        <v>0.14356915677604531</v>
      </c>
      <c r="M577" s="45">
        <f t="shared" si="131"/>
        <v>9.1933040260288604E-2</v>
      </c>
      <c r="N577" s="44">
        <f t="shared" si="132"/>
        <v>3701.5</v>
      </c>
      <c r="O577" s="44" t="str">
        <f t="shared" si="133"/>
        <v/>
      </c>
      <c r="P577" s="44">
        <f t="shared" si="134"/>
        <v>4027</v>
      </c>
      <c r="Q577" s="44" t="str">
        <f t="shared" si="135"/>
        <v/>
      </c>
      <c r="R577" s="44">
        <f t="shared" si="136"/>
        <v>806</v>
      </c>
      <c r="S577" s="39" t="str">
        <f t="shared" si="137"/>
        <v/>
      </c>
      <c r="T577" s="45">
        <f t="shared" si="138"/>
        <v>9.1933040260288604E-2</v>
      </c>
      <c r="U577" s="45">
        <f t="shared" si="139"/>
        <v>0.73227280629858682</v>
      </c>
      <c r="W577" s="21" t="str">
        <f t="shared" si="140"/>
        <v>LD</v>
      </c>
      <c r="X577" s="7" t="str">
        <f t="shared" si="141"/>
        <v>LD</v>
      </c>
      <c r="Y577" s="7" t="str">
        <f t="shared" si="142"/>
        <v>Con</v>
      </c>
      <c r="Z577" s="7" t="str">
        <f t="shared" si="143"/>
        <v>Con</v>
      </c>
      <c r="AA577" s="7" t="s">
        <v>8</v>
      </c>
      <c r="AB577" s="6" t="s">
        <v>8</v>
      </c>
      <c r="AC577" s="6" t="s">
        <v>8</v>
      </c>
    </row>
    <row r="578" spans="1:29" s="4" customFormat="1" ht="15.75" x14ac:dyDescent="0.25">
      <c r="A578" s="52" t="s">
        <v>590</v>
      </c>
      <c r="B578" s="48" t="s">
        <v>662</v>
      </c>
      <c r="C578" s="38">
        <v>2005</v>
      </c>
      <c r="D578" s="61">
        <v>64630</v>
      </c>
      <c r="E578" s="61">
        <v>42482</v>
      </c>
      <c r="F578" s="40">
        <f t="shared" ref="F578:F641" si="144">E578/D578</f>
        <v>0.65731084635618131</v>
      </c>
      <c r="G578" s="49" t="s">
        <v>4</v>
      </c>
      <c r="H578" s="50">
        <v>21083</v>
      </c>
      <c r="I578" s="51">
        <f t="shared" ref="I578:I641" si="145">H578-K578</f>
        <v>11095</v>
      </c>
      <c r="J578" s="44" t="s">
        <v>8</v>
      </c>
      <c r="K578" s="64">
        <v>9988</v>
      </c>
      <c r="L578" s="45">
        <f t="shared" ref="L578:L641" si="146">K578/E578</f>
        <v>0.23511134127395131</v>
      </c>
      <c r="M578" s="45">
        <f t="shared" ref="M578:M641" si="147">K578/D578</f>
        <v>0.15454123472071793</v>
      </c>
      <c r="N578" s="44">
        <f t="shared" ref="N578:N641" si="148">(H578-I578)/2</f>
        <v>4994</v>
      </c>
      <c r="O578" s="44" t="str">
        <f t="shared" ref="O578:O641" si="149">IF(G578="Lab",N578,"")</f>
        <v/>
      </c>
      <c r="P578" s="44">
        <f t="shared" ref="P578:P641" si="150">ROUNDUP((D578/10)/2, 0)</f>
        <v>3232</v>
      </c>
      <c r="Q578" s="44" t="str">
        <f t="shared" ref="Q578:Q641" si="151">IF(P578&gt;K578,"YES","")</f>
        <v/>
      </c>
      <c r="R578" s="44">
        <f t="shared" ref="R578:R641" si="152">ROUNDUP(D578/100,0)</f>
        <v>647</v>
      </c>
      <c r="S578" s="39" t="str">
        <f t="shared" ref="S578:S641" si="153">IF(R578&gt;K578,"YES","")</f>
        <v/>
      </c>
      <c r="T578" s="45">
        <f t="shared" ref="T578:T641" si="154">K578/D578</f>
        <v>0.15454123472071793</v>
      </c>
      <c r="U578" s="45">
        <f t="shared" ref="U578:U641" si="155">T578+F578</f>
        <v>0.81185208107689921</v>
      </c>
      <c r="W578" s="21" t="str">
        <f t="shared" ref="W578:W641" si="156">IF(Q578="yes", J578,G578)</f>
        <v>Con</v>
      </c>
      <c r="X578" s="7" t="str">
        <f t="shared" ref="X578:X641" si="157">IF(S578="yes", J578,G578)</f>
        <v>Con</v>
      </c>
      <c r="Y578" s="7" t="str">
        <f t="shared" ref="Y578:Y641" si="158">IF(U578&lt;74%, J578,G578)</f>
        <v>Con</v>
      </c>
      <c r="Z578" s="7" t="str">
        <f t="shared" ref="Z578:Z641" si="159">IF(U578&lt;84.5%, J578,G578)</f>
        <v>LD</v>
      </c>
      <c r="AA578" s="7" t="s">
        <v>4</v>
      </c>
      <c r="AB578" s="7" t="s">
        <v>4</v>
      </c>
      <c r="AC578" s="7" t="s">
        <v>4</v>
      </c>
    </row>
    <row r="579" spans="1:29" s="4" customFormat="1" ht="15.75" x14ac:dyDescent="0.25">
      <c r="A579" s="47" t="s">
        <v>591</v>
      </c>
      <c r="B579" s="48" t="s">
        <v>666</v>
      </c>
      <c r="C579" s="38">
        <v>2005</v>
      </c>
      <c r="D579" s="61">
        <v>71444</v>
      </c>
      <c r="E579" s="61">
        <v>51687</v>
      </c>
      <c r="F579" s="40">
        <f t="shared" si="144"/>
        <v>0.72346173226583055</v>
      </c>
      <c r="G579" s="49" t="s">
        <v>8</v>
      </c>
      <c r="H579" s="50">
        <v>26696</v>
      </c>
      <c r="I579" s="51">
        <f t="shared" si="145"/>
        <v>16731</v>
      </c>
      <c r="J579" s="44" t="s">
        <v>4</v>
      </c>
      <c r="K579" s="64">
        <v>9965</v>
      </c>
      <c r="L579" s="45">
        <f t="shared" si="146"/>
        <v>0.19279509354383115</v>
      </c>
      <c r="M579" s="45">
        <f t="shared" si="147"/>
        <v>0.13947987234757292</v>
      </c>
      <c r="N579" s="44">
        <f t="shared" si="148"/>
        <v>4982.5</v>
      </c>
      <c r="O579" s="44" t="str">
        <f t="shared" si="149"/>
        <v/>
      </c>
      <c r="P579" s="44">
        <f t="shared" si="150"/>
        <v>3573</v>
      </c>
      <c r="Q579" s="44" t="str">
        <f t="shared" si="151"/>
        <v/>
      </c>
      <c r="R579" s="44">
        <f t="shared" si="152"/>
        <v>715</v>
      </c>
      <c r="S579" s="39" t="str">
        <f t="shared" si="153"/>
        <v/>
      </c>
      <c r="T579" s="45">
        <f t="shared" si="154"/>
        <v>0.13947987234757292</v>
      </c>
      <c r="U579" s="45">
        <f t="shared" si="155"/>
        <v>0.86294160461340352</v>
      </c>
      <c r="W579" s="21" t="str">
        <f t="shared" si="156"/>
        <v>LD</v>
      </c>
      <c r="X579" s="7" t="str">
        <f t="shared" si="157"/>
        <v>LD</v>
      </c>
      <c r="Y579" s="7" t="str">
        <f t="shared" si="158"/>
        <v>LD</v>
      </c>
      <c r="Z579" s="7" t="str">
        <f t="shared" si="159"/>
        <v>LD</v>
      </c>
      <c r="AA579" s="7" t="s">
        <v>8</v>
      </c>
      <c r="AB579" s="6" t="s">
        <v>8</v>
      </c>
      <c r="AC579" s="6" t="s">
        <v>8</v>
      </c>
    </row>
    <row r="580" spans="1:29" s="4" customFormat="1" ht="15.75" x14ac:dyDescent="0.25">
      <c r="A580" s="47" t="s">
        <v>749</v>
      </c>
      <c r="B580" s="48" t="s">
        <v>670</v>
      </c>
      <c r="C580" s="38">
        <v>2005</v>
      </c>
      <c r="D580" s="61">
        <v>53568</v>
      </c>
      <c r="E580" s="61">
        <v>26383</v>
      </c>
      <c r="F580" s="40">
        <f t="shared" si="144"/>
        <v>0.49251418757467147</v>
      </c>
      <c r="G580" s="49" t="s">
        <v>7</v>
      </c>
      <c r="H580" s="50">
        <v>16151</v>
      </c>
      <c r="I580" s="51">
        <f t="shared" si="145"/>
        <v>5751</v>
      </c>
      <c r="J580" s="44" t="s">
        <v>8</v>
      </c>
      <c r="K580" s="64">
        <v>10400</v>
      </c>
      <c r="L580" s="45">
        <f t="shared" si="146"/>
        <v>0.39419323048933025</v>
      </c>
      <c r="M580" s="45">
        <f t="shared" si="147"/>
        <v>0.19414575866188769</v>
      </c>
      <c r="N580" s="44">
        <f t="shared" si="148"/>
        <v>5200</v>
      </c>
      <c r="O580" s="44">
        <f t="shared" si="149"/>
        <v>5200</v>
      </c>
      <c r="P580" s="44">
        <f t="shared" si="150"/>
        <v>2679</v>
      </c>
      <c r="Q580" s="44" t="str">
        <f t="shared" si="151"/>
        <v/>
      </c>
      <c r="R580" s="44">
        <f t="shared" si="152"/>
        <v>536</v>
      </c>
      <c r="S580" s="39" t="str">
        <f t="shared" si="153"/>
        <v/>
      </c>
      <c r="T580" s="45">
        <f t="shared" si="154"/>
        <v>0.19414575866188769</v>
      </c>
      <c r="U580" s="45">
        <f t="shared" si="155"/>
        <v>0.68665994623655913</v>
      </c>
      <c r="W580" s="21" t="str">
        <f t="shared" si="156"/>
        <v>Lab</v>
      </c>
      <c r="X580" s="7" t="str">
        <f t="shared" si="157"/>
        <v>Lab</v>
      </c>
      <c r="Y580" s="7" t="str">
        <f t="shared" si="158"/>
        <v>LD</v>
      </c>
      <c r="Z580" s="7" t="str">
        <f t="shared" si="159"/>
        <v>LD</v>
      </c>
      <c r="AA580" s="7" t="s">
        <v>7</v>
      </c>
      <c r="AB580" s="7" t="s">
        <v>7</v>
      </c>
      <c r="AC580" s="7" t="s">
        <v>7</v>
      </c>
    </row>
    <row r="581" spans="1:29" s="4" customFormat="1" ht="15.75" x14ac:dyDescent="0.25">
      <c r="A581" s="47" t="s">
        <v>592</v>
      </c>
      <c r="B581" s="48" t="s">
        <v>670</v>
      </c>
      <c r="C581" s="38">
        <v>2005</v>
      </c>
      <c r="D581" s="61">
        <v>64023</v>
      </c>
      <c r="E581" s="61">
        <v>42859</v>
      </c>
      <c r="F581" s="40">
        <f t="shared" si="144"/>
        <v>0.66943129812723556</v>
      </c>
      <c r="G581" s="49" t="s">
        <v>7</v>
      </c>
      <c r="H581" s="50">
        <v>20143</v>
      </c>
      <c r="I581" s="51">
        <f t="shared" si="145"/>
        <v>16000</v>
      </c>
      <c r="J581" s="44" t="s">
        <v>4</v>
      </c>
      <c r="K581" s="64">
        <v>4143</v>
      </c>
      <c r="L581" s="45">
        <f t="shared" si="146"/>
        <v>9.6665811148183581E-2</v>
      </c>
      <c r="M581" s="45">
        <f t="shared" si="147"/>
        <v>6.4711119441450735E-2</v>
      </c>
      <c r="N581" s="44">
        <f t="shared" si="148"/>
        <v>2071.5</v>
      </c>
      <c r="O581" s="44">
        <f t="shared" si="149"/>
        <v>2071.5</v>
      </c>
      <c r="P581" s="44">
        <f t="shared" si="150"/>
        <v>3202</v>
      </c>
      <c r="Q581" s="44" t="str">
        <f t="shared" si="151"/>
        <v/>
      </c>
      <c r="R581" s="44">
        <f t="shared" si="152"/>
        <v>641</v>
      </c>
      <c r="S581" s="39" t="str">
        <f t="shared" si="153"/>
        <v/>
      </c>
      <c r="T581" s="45">
        <f t="shared" si="154"/>
        <v>6.4711119441450735E-2</v>
      </c>
      <c r="U581" s="45">
        <f t="shared" si="155"/>
        <v>0.73414241756868626</v>
      </c>
      <c r="W581" s="21" t="str">
        <f t="shared" si="156"/>
        <v>Lab</v>
      </c>
      <c r="X581" s="7" t="str">
        <f t="shared" si="157"/>
        <v>Lab</v>
      </c>
      <c r="Y581" s="7" t="str">
        <f t="shared" si="158"/>
        <v>Con</v>
      </c>
      <c r="Z581" s="7" t="str">
        <f t="shared" si="159"/>
        <v>Con</v>
      </c>
      <c r="AA581" s="7" t="s">
        <v>4</v>
      </c>
      <c r="AB581" s="10" t="s">
        <v>4</v>
      </c>
      <c r="AC581" s="10" t="s">
        <v>4</v>
      </c>
    </row>
    <row r="582" spans="1:29" s="4" customFormat="1" ht="15.75" x14ac:dyDescent="0.25">
      <c r="A582" s="47" t="s">
        <v>593</v>
      </c>
      <c r="B582" s="48" t="s">
        <v>670</v>
      </c>
      <c r="C582" s="38">
        <v>2005</v>
      </c>
      <c r="D582" s="61">
        <v>64634</v>
      </c>
      <c r="E582" s="61">
        <v>36939</v>
      </c>
      <c r="F582" s="40">
        <f t="shared" si="144"/>
        <v>0.57151035058947308</v>
      </c>
      <c r="G582" s="49" t="s">
        <v>7</v>
      </c>
      <c r="H582" s="50">
        <v>22882</v>
      </c>
      <c r="I582" s="51">
        <f t="shared" si="145"/>
        <v>7845</v>
      </c>
      <c r="J582" s="44" t="s">
        <v>4</v>
      </c>
      <c r="K582" s="64">
        <v>15037</v>
      </c>
      <c r="L582" s="45">
        <f t="shared" si="146"/>
        <v>0.40707653157908985</v>
      </c>
      <c r="M582" s="45">
        <f t="shared" si="147"/>
        <v>0.23264845127951234</v>
      </c>
      <c r="N582" s="44">
        <f t="shared" si="148"/>
        <v>7518.5</v>
      </c>
      <c r="O582" s="44">
        <f t="shared" si="149"/>
        <v>7518.5</v>
      </c>
      <c r="P582" s="44">
        <f t="shared" si="150"/>
        <v>3232</v>
      </c>
      <c r="Q582" s="44" t="str">
        <f t="shared" si="151"/>
        <v/>
      </c>
      <c r="R582" s="44">
        <f t="shared" si="152"/>
        <v>647</v>
      </c>
      <c r="S582" s="39" t="str">
        <f t="shared" si="153"/>
        <v/>
      </c>
      <c r="T582" s="45">
        <f t="shared" si="154"/>
        <v>0.23264845127951234</v>
      </c>
      <c r="U582" s="45">
        <f t="shared" si="155"/>
        <v>0.80415880186898536</v>
      </c>
      <c r="W582" s="21" t="str">
        <f t="shared" si="156"/>
        <v>Lab</v>
      </c>
      <c r="X582" s="7" t="str">
        <f t="shared" si="157"/>
        <v>Lab</v>
      </c>
      <c r="Y582" s="7" t="str">
        <f t="shared" si="158"/>
        <v>Lab</v>
      </c>
      <c r="Z582" s="7" t="str">
        <f t="shared" si="159"/>
        <v>Con</v>
      </c>
      <c r="AA582" s="7" t="s">
        <v>7</v>
      </c>
      <c r="AB582" s="7" t="s">
        <v>7</v>
      </c>
      <c r="AC582" s="7" t="s">
        <v>7</v>
      </c>
    </row>
    <row r="583" spans="1:29" s="4" customFormat="1" ht="15.75" x14ac:dyDescent="0.25">
      <c r="A583" s="47" t="s">
        <v>594</v>
      </c>
      <c r="B583" s="48" t="s">
        <v>674</v>
      </c>
      <c r="C583" s="38">
        <v>2005</v>
      </c>
      <c r="D583" s="61">
        <v>59842</v>
      </c>
      <c r="E583" s="61">
        <v>43487</v>
      </c>
      <c r="F583" s="40">
        <f t="shared" si="144"/>
        <v>0.72669696868420175</v>
      </c>
      <c r="G583" s="49" t="s">
        <v>11</v>
      </c>
      <c r="H583" s="50">
        <v>16910</v>
      </c>
      <c r="I583" s="51">
        <f t="shared" si="145"/>
        <v>11905</v>
      </c>
      <c r="J583" s="44" t="s">
        <v>814</v>
      </c>
      <c r="K583" s="64">
        <v>5005</v>
      </c>
      <c r="L583" s="45">
        <f t="shared" si="146"/>
        <v>0.1150918665348265</v>
      </c>
      <c r="M583" s="45">
        <f t="shared" si="147"/>
        <v>8.3636910531065145E-2</v>
      </c>
      <c r="N583" s="44">
        <f t="shared" si="148"/>
        <v>2502.5</v>
      </c>
      <c r="O583" s="44" t="str">
        <f t="shared" si="149"/>
        <v/>
      </c>
      <c r="P583" s="44">
        <f t="shared" si="150"/>
        <v>2993</v>
      </c>
      <c r="Q583" s="44" t="str">
        <f t="shared" si="151"/>
        <v/>
      </c>
      <c r="R583" s="44">
        <f t="shared" si="152"/>
        <v>599</v>
      </c>
      <c r="S583" s="39" t="str">
        <f t="shared" si="153"/>
        <v/>
      </c>
      <c r="T583" s="45">
        <f t="shared" si="154"/>
        <v>8.3636910531065145E-2</v>
      </c>
      <c r="U583" s="45">
        <f t="shared" si="155"/>
        <v>0.81033387921526689</v>
      </c>
      <c r="W583" s="21" t="str">
        <f t="shared" si="156"/>
        <v>SF</v>
      </c>
      <c r="X583" s="7" t="str">
        <f t="shared" si="157"/>
        <v>SF</v>
      </c>
      <c r="Y583" s="7" t="str">
        <f t="shared" si="158"/>
        <v>SF</v>
      </c>
      <c r="Z583" s="7" t="str">
        <f t="shared" si="159"/>
        <v>Ind</v>
      </c>
      <c r="AA583" s="7" t="s">
        <v>11</v>
      </c>
      <c r="AB583" s="6" t="s">
        <v>11</v>
      </c>
      <c r="AC583" s="6" t="s">
        <v>11</v>
      </c>
    </row>
    <row r="584" spans="1:29" s="4" customFormat="1" ht="15.75" x14ac:dyDescent="0.25">
      <c r="A584" s="47" t="s">
        <v>595</v>
      </c>
      <c r="B584" s="48" t="s">
        <v>674</v>
      </c>
      <c r="C584" s="38">
        <v>2005</v>
      </c>
      <c r="D584" s="61">
        <v>62088</v>
      </c>
      <c r="E584" s="61">
        <v>45426</v>
      </c>
      <c r="F584" s="40">
        <f t="shared" si="144"/>
        <v>0.73163896405102435</v>
      </c>
      <c r="G584" s="49" t="s">
        <v>11</v>
      </c>
      <c r="H584" s="50">
        <v>21641</v>
      </c>
      <c r="I584" s="51">
        <f t="shared" si="145"/>
        <v>10665</v>
      </c>
      <c r="J584" s="44" t="s">
        <v>5</v>
      </c>
      <c r="K584" s="64">
        <v>10976</v>
      </c>
      <c r="L584" s="45">
        <f t="shared" si="146"/>
        <v>0.24162373970853696</v>
      </c>
      <c r="M584" s="45">
        <f t="shared" si="147"/>
        <v>0.17678134261048833</v>
      </c>
      <c r="N584" s="44">
        <f t="shared" si="148"/>
        <v>5488</v>
      </c>
      <c r="O584" s="44" t="str">
        <f t="shared" si="149"/>
        <v/>
      </c>
      <c r="P584" s="44">
        <f t="shared" si="150"/>
        <v>3105</v>
      </c>
      <c r="Q584" s="44" t="str">
        <f t="shared" si="151"/>
        <v/>
      </c>
      <c r="R584" s="44">
        <f t="shared" si="152"/>
        <v>621</v>
      </c>
      <c r="S584" s="39" t="str">
        <f t="shared" si="153"/>
        <v/>
      </c>
      <c r="T584" s="45">
        <f t="shared" si="154"/>
        <v>0.17678134261048833</v>
      </c>
      <c r="U584" s="45">
        <f t="shared" si="155"/>
        <v>0.90842030666151263</v>
      </c>
      <c r="W584" s="21" t="str">
        <f t="shared" si="156"/>
        <v>SF</v>
      </c>
      <c r="X584" s="7" t="str">
        <f t="shared" si="157"/>
        <v>SF</v>
      </c>
      <c r="Y584" s="7" t="str">
        <f t="shared" si="158"/>
        <v>SF</v>
      </c>
      <c r="Z584" s="7" t="str">
        <f t="shared" si="159"/>
        <v>SF</v>
      </c>
      <c r="AA584" s="7" t="s">
        <v>11</v>
      </c>
      <c r="AB584" s="6" t="s">
        <v>11</v>
      </c>
      <c r="AC584" s="6" t="s">
        <v>11</v>
      </c>
    </row>
    <row r="585" spans="1:29" s="4" customFormat="1" ht="15.75" x14ac:dyDescent="0.25">
      <c r="A585" s="47" t="s">
        <v>687</v>
      </c>
      <c r="B585" s="48" t="s">
        <v>666</v>
      </c>
      <c r="C585" s="38">
        <v>2005</v>
      </c>
      <c r="D585" s="61">
        <v>55042</v>
      </c>
      <c r="E585" s="61">
        <v>34676</v>
      </c>
      <c r="F585" s="40">
        <f t="shared" si="144"/>
        <v>0.62999164274553976</v>
      </c>
      <c r="G585" s="49" t="s">
        <v>4</v>
      </c>
      <c r="H585" s="50">
        <v>16820</v>
      </c>
      <c r="I585" s="51">
        <f t="shared" si="145"/>
        <v>10778</v>
      </c>
      <c r="J585" s="44" t="s">
        <v>7</v>
      </c>
      <c r="K585" s="64">
        <v>6042</v>
      </c>
      <c r="L585" s="45">
        <f t="shared" si="146"/>
        <v>0.17424155035182837</v>
      </c>
      <c r="M585" s="45">
        <f t="shared" si="147"/>
        <v>0.10977072054067803</v>
      </c>
      <c r="N585" s="44">
        <f t="shared" si="148"/>
        <v>3021</v>
      </c>
      <c r="O585" s="44" t="str">
        <f t="shared" si="149"/>
        <v/>
      </c>
      <c r="P585" s="44">
        <f t="shared" si="150"/>
        <v>2753</v>
      </c>
      <c r="Q585" s="44" t="str">
        <f t="shared" si="151"/>
        <v/>
      </c>
      <c r="R585" s="44">
        <f t="shared" si="152"/>
        <v>551</v>
      </c>
      <c r="S585" s="39" t="str">
        <f t="shared" si="153"/>
        <v/>
      </c>
      <c r="T585" s="45">
        <f t="shared" si="154"/>
        <v>0.10977072054067803</v>
      </c>
      <c r="U585" s="45">
        <f t="shared" si="155"/>
        <v>0.73976236328621781</v>
      </c>
      <c r="W585" s="21" t="str">
        <f t="shared" si="156"/>
        <v>Con</v>
      </c>
      <c r="X585" s="7" t="str">
        <f t="shared" si="157"/>
        <v>Con</v>
      </c>
      <c r="Y585" s="7" t="str">
        <f t="shared" si="158"/>
        <v>Lab</v>
      </c>
      <c r="Z585" s="7" t="str">
        <f t="shared" si="159"/>
        <v>Lab</v>
      </c>
      <c r="AA585" s="7" t="s">
        <v>4</v>
      </c>
      <c r="AB585" s="7" t="s">
        <v>4</v>
      </c>
      <c r="AC585" s="7" t="s">
        <v>4</v>
      </c>
    </row>
    <row r="586" spans="1:29" s="4" customFormat="1" ht="15.75" x14ac:dyDescent="0.25">
      <c r="A586" s="47" t="s">
        <v>596</v>
      </c>
      <c r="B586" s="48" t="s">
        <v>674</v>
      </c>
      <c r="C586" s="38">
        <v>2005</v>
      </c>
      <c r="D586" s="61">
        <v>71645</v>
      </c>
      <c r="E586" s="61">
        <v>44422</v>
      </c>
      <c r="F586" s="40">
        <f t="shared" si="144"/>
        <v>0.62002931118710303</v>
      </c>
      <c r="G586" s="49" t="s">
        <v>5</v>
      </c>
      <c r="H586" s="50">
        <v>16679</v>
      </c>
      <c r="I586" s="51">
        <f t="shared" si="145"/>
        <v>11381</v>
      </c>
      <c r="J586" s="44" t="s">
        <v>715</v>
      </c>
      <c r="K586" s="64">
        <v>5298</v>
      </c>
      <c r="L586" s="45">
        <f t="shared" si="146"/>
        <v>0.11926522894061502</v>
      </c>
      <c r="M586" s="45">
        <f t="shared" si="147"/>
        <v>7.394793774862167E-2</v>
      </c>
      <c r="N586" s="44">
        <f t="shared" si="148"/>
        <v>2649</v>
      </c>
      <c r="O586" s="44" t="str">
        <f t="shared" si="149"/>
        <v/>
      </c>
      <c r="P586" s="44">
        <f t="shared" si="150"/>
        <v>3583</v>
      </c>
      <c r="Q586" s="44" t="str">
        <f t="shared" si="151"/>
        <v/>
      </c>
      <c r="R586" s="44">
        <f t="shared" si="152"/>
        <v>717</v>
      </c>
      <c r="S586" s="39" t="str">
        <f t="shared" si="153"/>
        <v/>
      </c>
      <c r="T586" s="45">
        <f t="shared" si="154"/>
        <v>7.394793774862167E-2</v>
      </c>
      <c r="U586" s="45">
        <f t="shared" si="155"/>
        <v>0.69397724893572466</v>
      </c>
      <c r="W586" s="21" t="str">
        <f t="shared" si="156"/>
        <v>DUP</v>
      </c>
      <c r="X586" s="7" t="str">
        <f t="shared" si="157"/>
        <v>DUP</v>
      </c>
      <c r="Y586" s="7" t="str">
        <f t="shared" si="158"/>
        <v>UU</v>
      </c>
      <c r="Z586" s="7" t="str">
        <f t="shared" si="159"/>
        <v>UU</v>
      </c>
      <c r="AA586" s="7" t="s">
        <v>5</v>
      </c>
      <c r="AB586" s="7" t="s">
        <v>5</v>
      </c>
      <c r="AC586" s="7" t="s">
        <v>5</v>
      </c>
    </row>
    <row r="587" spans="1:29" s="4" customFormat="1" ht="15.75" x14ac:dyDescent="0.25">
      <c r="A587" s="47" t="s">
        <v>686</v>
      </c>
      <c r="B587" s="48" t="s">
        <v>666</v>
      </c>
      <c r="C587" s="38">
        <v>2005</v>
      </c>
      <c r="D587" s="61">
        <v>57842</v>
      </c>
      <c r="E587" s="61">
        <v>34378</v>
      </c>
      <c r="F587" s="40">
        <f t="shared" si="144"/>
        <v>0.59434321081567032</v>
      </c>
      <c r="G587" s="49" t="s">
        <v>4</v>
      </c>
      <c r="H587" s="50">
        <v>16840</v>
      </c>
      <c r="I587" s="51">
        <f t="shared" si="145"/>
        <v>10669</v>
      </c>
      <c r="J587" s="44" t="s">
        <v>7</v>
      </c>
      <c r="K587" s="64">
        <v>6171</v>
      </c>
      <c r="L587" s="45">
        <f t="shared" si="146"/>
        <v>0.17950433416719996</v>
      </c>
      <c r="M587" s="45">
        <f t="shared" si="147"/>
        <v>0.10668718232426265</v>
      </c>
      <c r="N587" s="44">
        <f t="shared" si="148"/>
        <v>3085.5</v>
      </c>
      <c r="O587" s="44" t="str">
        <f t="shared" si="149"/>
        <v/>
      </c>
      <c r="P587" s="44">
        <f t="shared" si="150"/>
        <v>2893</v>
      </c>
      <c r="Q587" s="44" t="str">
        <f t="shared" si="151"/>
        <v/>
      </c>
      <c r="R587" s="44">
        <f t="shared" si="152"/>
        <v>579</v>
      </c>
      <c r="S587" s="39" t="str">
        <f t="shared" si="153"/>
        <v/>
      </c>
      <c r="T587" s="45">
        <f t="shared" si="154"/>
        <v>0.10668718232426265</v>
      </c>
      <c r="U587" s="45">
        <f t="shared" si="155"/>
        <v>0.70103039313993298</v>
      </c>
      <c r="W587" s="21" t="str">
        <f t="shared" si="156"/>
        <v>Con</v>
      </c>
      <c r="X587" s="7" t="str">
        <f t="shared" si="157"/>
        <v>Con</v>
      </c>
      <c r="Y587" s="7" t="str">
        <f t="shared" si="158"/>
        <v>Lab</v>
      </c>
      <c r="Z587" s="7" t="str">
        <f t="shared" si="159"/>
        <v>Lab</v>
      </c>
      <c r="AA587" s="7" t="s">
        <v>4</v>
      </c>
      <c r="AB587" s="7" t="s">
        <v>4</v>
      </c>
      <c r="AC587" s="7" t="s">
        <v>4</v>
      </c>
    </row>
    <row r="588" spans="1:29" s="4" customFormat="1" ht="15.75" x14ac:dyDescent="0.25">
      <c r="A588" s="47" t="s">
        <v>598</v>
      </c>
      <c r="B588" s="48" t="s">
        <v>672</v>
      </c>
      <c r="C588" s="38">
        <v>2005</v>
      </c>
      <c r="D588" s="61">
        <v>51983</v>
      </c>
      <c r="E588" s="61">
        <v>32313</v>
      </c>
      <c r="F588" s="40">
        <f t="shared" si="144"/>
        <v>0.6216070638477964</v>
      </c>
      <c r="G588" s="49" t="s">
        <v>7</v>
      </c>
      <c r="H588" s="50">
        <v>14875</v>
      </c>
      <c r="I588" s="51">
        <f t="shared" si="145"/>
        <v>10206</v>
      </c>
      <c r="J588" s="44" t="s">
        <v>4</v>
      </c>
      <c r="K588" s="64">
        <v>4669</v>
      </c>
      <c r="L588" s="45">
        <f t="shared" si="146"/>
        <v>0.1444929285426918</v>
      </c>
      <c r="M588" s="45">
        <f t="shared" si="147"/>
        <v>8.9817825058192108E-2</v>
      </c>
      <c r="N588" s="44">
        <f t="shared" si="148"/>
        <v>2334.5</v>
      </c>
      <c r="O588" s="44">
        <f t="shared" si="149"/>
        <v>2334.5</v>
      </c>
      <c r="P588" s="44">
        <f t="shared" si="150"/>
        <v>2600</v>
      </c>
      <c r="Q588" s="44" t="str">
        <f t="shared" si="151"/>
        <v/>
      </c>
      <c r="R588" s="44">
        <f t="shared" si="152"/>
        <v>520</v>
      </c>
      <c r="S588" s="39" t="str">
        <f t="shared" si="153"/>
        <v/>
      </c>
      <c r="T588" s="45">
        <f t="shared" si="154"/>
        <v>8.9817825058192108E-2</v>
      </c>
      <c r="U588" s="45">
        <f t="shared" si="155"/>
        <v>0.71142488890598854</v>
      </c>
      <c r="W588" s="21" t="str">
        <f t="shared" si="156"/>
        <v>Lab</v>
      </c>
      <c r="X588" s="7" t="str">
        <f t="shared" si="157"/>
        <v>Lab</v>
      </c>
      <c r="Y588" s="7" t="str">
        <f t="shared" si="158"/>
        <v>Con</v>
      </c>
      <c r="Z588" s="7" t="str">
        <f t="shared" si="159"/>
        <v>Con</v>
      </c>
      <c r="AA588" s="7" t="s">
        <v>7</v>
      </c>
      <c r="AB588" s="10" t="s">
        <v>4</v>
      </c>
      <c r="AC588" s="10" t="s">
        <v>4</v>
      </c>
    </row>
    <row r="589" spans="1:29" s="4" customFormat="1" ht="15.75" x14ac:dyDescent="0.25">
      <c r="A589" s="47" t="s">
        <v>599</v>
      </c>
      <c r="B589" s="48" t="s">
        <v>672</v>
      </c>
      <c r="C589" s="38">
        <v>2005</v>
      </c>
      <c r="D589" s="61">
        <v>68657</v>
      </c>
      <c r="E589" s="61">
        <v>47324</v>
      </c>
      <c r="F589" s="40">
        <f t="shared" si="144"/>
        <v>0.68928150079380102</v>
      </c>
      <c r="G589" s="49" t="s">
        <v>7</v>
      </c>
      <c r="H589" s="50">
        <v>19481</v>
      </c>
      <c r="I589" s="51">
        <f t="shared" si="145"/>
        <v>17673</v>
      </c>
      <c r="J589" s="44" t="s">
        <v>4</v>
      </c>
      <c r="K589" s="64">
        <v>1808</v>
      </c>
      <c r="L589" s="45">
        <f t="shared" si="146"/>
        <v>3.8204716422956642E-2</v>
      </c>
      <c r="M589" s="45">
        <f t="shared" si="147"/>
        <v>2.6333804273417132E-2</v>
      </c>
      <c r="N589" s="44">
        <f t="shared" si="148"/>
        <v>904</v>
      </c>
      <c r="O589" s="44">
        <f t="shared" si="149"/>
        <v>904</v>
      </c>
      <c r="P589" s="44">
        <f t="shared" si="150"/>
        <v>3433</v>
      </c>
      <c r="Q589" s="44" t="str">
        <f t="shared" si="151"/>
        <v>YES</v>
      </c>
      <c r="R589" s="44">
        <f t="shared" si="152"/>
        <v>687</v>
      </c>
      <c r="S589" s="39" t="str">
        <f t="shared" si="153"/>
        <v/>
      </c>
      <c r="T589" s="45">
        <f t="shared" si="154"/>
        <v>2.6333804273417132E-2</v>
      </c>
      <c r="U589" s="45">
        <f t="shared" si="155"/>
        <v>0.71561530506721815</v>
      </c>
      <c r="W589" s="21" t="str">
        <f t="shared" si="156"/>
        <v>Con</v>
      </c>
      <c r="X589" s="7" t="str">
        <f t="shared" si="157"/>
        <v>Lab</v>
      </c>
      <c r="Y589" s="7" t="str">
        <f t="shared" si="158"/>
        <v>Con</v>
      </c>
      <c r="Z589" s="7" t="str">
        <f t="shared" si="159"/>
        <v>Con</v>
      </c>
      <c r="AA589" s="7" t="s">
        <v>4</v>
      </c>
      <c r="AB589" s="10" t="s">
        <v>4</v>
      </c>
      <c r="AC589" s="10" t="s">
        <v>4</v>
      </c>
    </row>
    <row r="590" spans="1:29" s="4" customFormat="1" ht="31.5" x14ac:dyDescent="0.25">
      <c r="A590" s="52" t="s">
        <v>685</v>
      </c>
      <c r="B590" s="48" t="s">
        <v>681</v>
      </c>
      <c r="C590" s="38">
        <v>2005</v>
      </c>
      <c r="D590" s="61">
        <v>75632</v>
      </c>
      <c r="E590" s="61">
        <v>50378</v>
      </c>
      <c r="F590" s="40">
        <f t="shared" si="144"/>
        <v>0.66609371694520836</v>
      </c>
      <c r="G590" s="49" t="s">
        <v>4</v>
      </c>
      <c r="H590" s="50">
        <v>26025</v>
      </c>
      <c r="I590" s="51">
        <f t="shared" si="145"/>
        <v>12313</v>
      </c>
      <c r="J590" s="44" t="s">
        <v>7</v>
      </c>
      <c r="K590" s="64">
        <v>13712</v>
      </c>
      <c r="L590" s="45">
        <f t="shared" si="146"/>
        <v>0.27218230179840408</v>
      </c>
      <c r="M590" s="45">
        <f t="shared" si="147"/>
        <v>0.18129892109160145</v>
      </c>
      <c r="N590" s="44">
        <f t="shared" si="148"/>
        <v>6856</v>
      </c>
      <c r="O590" s="44" t="str">
        <f t="shared" si="149"/>
        <v/>
      </c>
      <c r="P590" s="44">
        <f t="shared" si="150"/>
        <v>3782</v>
      </c>
      <c r="Q590" s="44" t="str">
        <f t="shared" si="151"/>
        <v/>
      </c>
      <c r="R590" s="44">
        <f t="shared" si="152"/>
        <v>757</v>
      </c>
      <c r="S590" s="39" t="str">
        <f t="shared" si="153"/>
        <v/>
      </c>
      <c r="T590" s="45">
        <f t="shared" si="154"/>
        <v>0.18129892109160145</v>
      </c>
      <c r="U590" s="45">
        <f t="shared" si="155"/>
        <v>0.84739263803680975</v>
      </c>
      <c r="W590" s="21" t="str">
        <f t="shared" si="156"/>
        <v>Con</v>
      </c>
      <c r="X590" s="7" t="str">
        <f t="shared" si="157"/>
        <v>Con</v>
      </c>
      <c r="Y590" s="7" t="str">
        <f t="shared" si="158"/>
        <v>Con</v>
      </c>
      <c r="Z590" s="7" t="str">
        <f t="shared" si="159"/>
        <v>Con</v>
      </c>
      <c r="AA590" s="7" t="s">
        <v>4</v>
      </c>
      <c r="AB590" s="7" t="s">
        <v>4</v>
      </c>
      <c r="AC590" s="7" t="s">
        <v>4</v>
      </c>
    </row>
    <row r="591" spans="1:29" s="4" customFormat="1" ht="15.75" x14ac:dyDescent="0.25">
      <c r="A591" s="52" t="s">
        <v>600</v>
      </c>
      <c r="B591" s="48" t="s">
        <v>666</v>
      </c>
      <c r="C591" s="38">
        <v>2005</v>
      </c>
      <c r="D591" s="61">
        <v>79637</v>
      </c>
      <c r="E591" s="61">
        <v>37353</v>
      </c>
      <c r="F591" s="40">
        <f t="shared" si="144"/>
        <v>0.46904077250524256</v>
      </c>
      <c r="G591" s="49" t="s">
        <v>7</v>
      </c>
      <c r="H591" s="50">
        <v>19744</v>
      </c>
      <c r="I591" s="51">
        <f t="shared" si="145"/>
        <v>9767</v>
      </c>
      <c r="J591" s="44" t="s">
        <v>8</v>
      </c>
      <c r="K591" s="64">
        <v>9977</v>
      </c>
      <c r="L591" s="45">
        <f t="shared" si="146"/>
        <v>0.26710036677107596</v>
      </c>
      <c r="M591" s="45">
        <f t="shared" si="147"/>
        <v>0.12528096236673908</v>
      </c>
      <c r="N591" s="44">
        <f t="shared" si="148"/>
        <v>4988.5</v>
      </c>
      <c r="O591" s="44">
        <f t="shared" si="149"/>
        <v>4988.5</v>
      </c>
      <c r="P591" s="44">
        <f t="shared" si="150"/>
        <v>3982</v>
      </c>
      <c r="Q591" s="44" t="str">
        <f t="shared" si="151"/>
        <v/>
      </c>
      <c r="R591" s="44">
        <f t="shared" si="152"/>
        <v>797</v>
      </c>
      <c r="S591" s="39" t="str">
        <f t="shared" si="153"/>
        <v/>
      </c>
      <c r="T591" s="45">
        <f t="shared" si="154"/>
        <v>0.12528096236673908</v>
      </c>
      <c r="U591" s="45">
        <f t="shared" si="155"/>
        <v>0.59432173487198159</v>
      </c>
      <c r="W591" s="21" t="str">
        <f t="shared" si="156"/>
        <v>Lab</v>
      </c>
      <c r="X591" s="7" t="str">
        <f t="shared" si="157"/>
        <v>Lab</v>
      </c>
      <c r="Y591" s="7" t="str">
        <f t="shared" si="158"/>
        <v>LD</v>
      </c>
      <c r="Z591" s="7" t="str">
        <f t="shared" si="159"/>
        <v>LD</v>
      </c>
      <c r="AA591" s="7" t="s">
        <v>7</v>
      </c>
      <c r="AB591" s="7" t="s">
        <v>7</v>
      </c>
      <c r="AC591" s="7" t="s">
        <v>7</v>
      </c>
    </row>
    <row r="592" spans="1:29" s="4" customFormat="1" ht="31.5" x14ac:dyDescent="0.25">
      <c r="A592" s="47" t="s">
        <v>601</v>
      </c>
      <c r="B592" s="48" t="s">
        <v>681</v>
      </c>
      <c r="C592" s="38">
        <v>2005</v>
      </c>
      <c r="D592" s="61">
        <v>73120</v>
      </c>
      <c r="E592" s="61">
        <v>43381</v>
      </c>
      <c r="F592" s="40">
        <f t="shared" si="144"/>
        <v>0.59328501094091901</v>
      </c>
      <c r="G592" s="49" t="s">
        <v>7</v>
      </c>
      <c r="H592" s="50">
        <v>18802</v>
      </c>
      <c r="I592" s="51">
        <f t="shared" si="145"/>
        <v>13648</v>
      </c>
      <c r="J592" s="44" t="s">
        <v>4</v>
      </c>
      <c r="K592" s="64">
        <v>5154</v>
      </c>
      <c r="L592" s="45">
        <f t="shared" si="146"/>
        <v>0.11880777298817455</v>
      </c>
      <c r="M592" s="45">
        <f t="shared" si="147"/>
        <v>7.0486870897155357E-2</v>
      </c>
      <c r="N592" s="44">
        <f t="shared" si="148"/>
        <v>2577</v>
      </c>
      <c r="O592" s="44">
        <f t="shared" si="149"/>
        <v>2577</v>
      </c>
      <c r="P592" s="44">
        <f t="shared" si="150"/>
        <v>3656</v>
      </c>
      <c r="Q592" s="44" t="str">
        <f t="shared" si="151"/>
        <v/>
      </c>
      <c r="R592" s="44">
        <f t="shared" si="152"/>
        <v>732</v>
      </c>
      <c r="S592" s="39" t="str">
        <f t="shared" si="153"/>
        <v/>
      </c>
      <c r="T592" s="45">
        <f t="shared" si="154"/>
        <v>7.0486870897155357E-2</v>
      </c>
      <c r="U592" s="45">
        <f t="shared" si="155"/>
        <v>0.66377188183807434</v>
      </c>
      <c r="W592" s="21" t="str">
        <f t="shared" si="156"/>
        <v>Lab</v>
      </c>
      <c r="X592" s="7" t="str">
        <f t="shared" si="157"/>
        <v>Lab</v>
      </c>
      <c r="Y592" s="7" t="str">
        <f t="shared" si="158"/>
        <v>Con</v>
      </c>
      <c r="Z592" s="7" t="str">
        <f t="shared" si="159"/>
        <v>Con</v>
      </c>
      <c r="AA592" s="7" t="s">
        <v>7</v>
      </c>
      <c r="AB592" s="10" t="s">
        <v>4</v>
      </c>
      <c r="AC592" s="7" t="s">
        <v>7</v>
      </c>
    </row>
    <row r="593" spans="1:29" s="4" customFormat="1" ht="15.75" x14ac:dyDescent="0.25">
      <c r="A593" s="52" t="s">
        <v>602</v>
      </c>
      <c r="B593" s="48" t="s">
        <v>664</v>
      </c>
      <c r="C593" s="38">
        <v>2005</v>
      </c>
      <c r="D593" s="61">
        <v>63764</v>
      </c>
      <c r="E593" s="61">
        <v>36671</v>
      </c>
      <c r="F593" s="40">
        <f t="shared" si="144"/>
        <v>0.57510507496392949</v>
      </c>
      <c r="G593" s="49" t="s">
        <v>7</v>
      </c>
      <c r="H593" s="50">
        <v>20085</v>
      </c>
      <c r="I593" s="51">
        <f t="shared" si="145"/>
        <v>10976</v>
      </c>
      <c r="J593" s="44" t="s">
        <v>4</v>
      </c>
      <c r="K593" s="64">
        <v>9109</v>
      </c>
      <c r="L593" s="45">
        <f t="shared" si="146"/>
        <v>0.24839791660985519</v>
      </c>
      <c r="M593" s="45">
        <f t="shared" si="147"/>
        <v>0.14285490245279467</v>
      </c>
      <c r="N593" s="44">
        <f t="shared" si="148"/>
        <v>4554.5</v>
      </c>
      <c r="O593" s="44">
        <f t="shared" si="149"/>
        <v>4554.5</v>
      </c>
      <c r="P593" s="44">
        <f t="shared" si="150"/>
        <v>3189</v>
      </c>
      <c r="Q593" s="44" t="str">
        <f t="shared" si="151"/>
        <v/>
      </c>
      <c r="R593" s="44">
        <f t="shared" si="152"/>
        <v>638</v>
      </c>
      <c r="S593" s="39" t="str">
        <f t="shared" si="153"/>
        <v/>
      </c>
      <c r="T593" s="45">
        <f t="shared" si="154"/>
        <v>0.14285490245279467</v>
      </c>
      <c r="U593" s="45">
        <f t="shared" si="155"/>
        <v>0.71795997741672413</v>
      </c>
      <c r="W593" s="21" t="str">
        <f t="shared" si="156"/>
        <v>Lab</v>
      </c>
      <c r="X593" s="7" t="str">
        <f t="shared" si="157"/>
        <v>Lab</v>
      </c>
      <c r="Y593" s="7" t="str">
        <f t="shared" si="158"/>
        <v>Con</v>
      </c>
      <c r="Z593" s="7" t="str">
        <f t="shared" si="159"/>
        <v>Con</v>
      </c>
      <c r="AA593" s="7" t="s">
        <v>7</v>
      </c>
      <c r="AB593" s="7" t="s">
        <v>7</v>
      </c>
      <c r="AC593" s="7" t="s">
        <v>7</v>
      </c>
    </row>
    <row r="594" spans="1:29" s="4" customFormat="1" ht="15.75" x14ac:dyDescent="0.25">
      <c r="A594" s="47" t="s">
        <v>603</v>
      </c>
      <c r="B594" s="48" t="s">
        <v>663</v>
      </c>
      <c r="C594" s="38">
        <v>2005</v>
      </c>
      <c r="D594" s="61">
        <v>62916</v>
      </c>
      <c r="E594" s="61">
        <v>33428</v>
      </c>
      <c r="F594" s="40">
        <f t="shared" si="144"/>
        <v>0.53131159005658335</v>
      </c>
      <c r="G594" s="49" t="s">
        <v>7</v>
      </c>
      <c r="H594" s="50">
        <v>15990</v>
      </c>
      <c r="I594" s="51">
        <f t="shared" si="145"/>
        <v>9350</v>
      </c>
      <c r="J594" s="44" t="s">
        <v>4</v>
      </c>
      <c r="K594" s="64">
        <v>6640</v>
      </c>
      <c r="L594" s="45">
        <f t="shared" si="146"/>
        <v>0.19863587411750627</v>
      </c>
      <c r="M594" s="45">
        <f t="shared" si="147"/>
        <v>0.10553754211965159</v>
      </c>
      <c r="N594" s="44">
        <f t="shared" si="148"/>
        <v>3320</v>
      </c>
      <c r="O594" s="44">
        <f t="shared" si="149"/>
        <v>3320</v>
      </c>
      <c r="P594" s="44">
        <f t="shared" si="150"/>
        <v>3146</v>
      </c>
      <c r="Q594" s="44" t="str">
        <f t="shared" si="151"/>
        <v/>
      </c>
      <c r="R594" s="44">
        <f t="shared" si="152"/>
        <v>630</v>
      </c>
      <c r="S594" s="39" t="str">
        <f t="shared" si="153"/>
        <v/>
      </c>
      <c r="T594" s="45">
        <f t="shared" si="154"/>
        <v>0.10553754211965159</v>
      </c>
      <c r="U594" s="45">
        <f t="shared" si="155"/>
        <v>0.63684913217623496</v>
      </c>
      <c r="W594" s="21" t="str">
        <f t="shared" si="156"/>
        <v>Lab</v>
      </c>
      <c r="X594" s="7" t="str">
        <f t="shared" si="157"/>
        <v>Lab</v>
      </c>
      <c r="Y594" s="7" t="str">
        <f t="shared" si="158"/>
        <v>Con</v>
      </c>
      <c r="Z594" s="7" t="str">
        <f t="shared" si="159"/>
        <v>Con</v>
      </c>
      <c r="AA594" s="7" t="s">
        <v>7</v>
      </c>
      <c r="AB594" s="7" t="s">
        <v>7</v>
      </c>
      <c r="AC594" s="7" t="s">
        <v>7</v>
      </c>
    </row>
    <row r="595" spans="1:29" s="4" customFormat="1" ht="15.75" x14ac:dyDescent="0.25">
      <c r="A595" s="47" t="s">
        <v>604</v>
      </c>
      <c r="B595" s="48" t="s">
        <v>663</v>
      </c>
      <c r="C595" s="38">
        <v>2005</v>
      </c>
      <c r="D595" s="61">
        <v>60072</v>
      </c>
      <c r="E595" s="61">
        <v>35315</v>
      </c>
      <c r="F595" s="40">
        <f t="shared" si="144"/>
        <v>0.5878778798774803</v>
      </c>
      <c r="G595" s="49" t="s">
        <v>7</v>
      </c>
      <c r="H595" s="50">
        <v>17633</v>
      </c>
      <c r="I595" s="51">
        <f t="shared" si="145"/>
        <v>9687</v>
      </c>
      <c r="J595" s="44" t="s">
        <v>4</v>
      </c>
      <c r="K595" s="64">
        <v>7946</v>
      </c>
      <c r="L595" s="45">
        <f t="shared" si="146"/>
        <v>0.22500353957241964</v>
      </c>
      <c r="M595" s="45">
        <f t="shared" si="147"/>
        <v>0.13227460380876283</v>
      </c>
      <c r="N595" s="44">
        <f t="shared" si="148"/>
        <v>3973</v>
      </c>
      <c r="O595" s="44">
        <f t="shared" si="149"/>
        <v>3973</v>
      </c>
      <c r="P595" s="44">
        <f t="shared" si="150"/>
        <v>3004</v>
      </c>
      <c r="Q595" s="44" t="str">
        <f t="shared" si="151"/>
        <v/>
      </c>
      <c r="R595" s="44">
        <f t="shared" si="152"/>
        <v>601</v>
      </c>
      <c r="S595" s="39" t="str">
        <f t="shared" si="153"/>
        <v/>
      </c>
      <c r="T595" s="45">
        <f t="shared" si="154"/>
        <v>0.13227460380876283</v>
      </c>
      <c r="U595" s="45">
        <f t="shared" si="155"/>
        <v>0.72015248368624318</v>
      </c>
      <c r="W595" s="21" t="str">
        <f t="shared" si="156"/>
        <v>Lab</v>
      </c>
      <c r="X595" s="7" t="str">
        <f t="shared" si="157"/>
        <v>Lab</v>
      </c>
      <c r="Y595" s="7" t="str">
        <f t="shared" si="158"/>
        <v>Con</v>
      </c>
      <c r="Z595" s="7" t="str">
        <f t="shared" si="159"/>
        <v>Con</v>
      </c>
      <c r="AA595" s="7" t="s">
        <v>7</v>
      </c>
      <c r="AB595" s="7" t="s">
        <v>7</v>
      </c>
      <c r="AC595" s="7" t="s">
        <v>7</v>
      </c>
    </row>
    <row r="596" spans="1:29" s="4" customFormat="1" ht="15.75" x14ac:dyDescent="0.25">
      <c r="A596" s="47" t="s">
        <v>605</v>
      </c>
      <c r="B596" s="48" t="s">
        <v>666</v>
      </c>
      <c r="C596" s="38">
        <v>2005</v>
      </c>
      <c r="D596" s="61">
        <v>63079</v>
      </c>
      <c r="E596" s="61">
        <v>34444</v>
      </c>
      <c r="F596" s="40">
        <f t="shared" si="144"/>
        <v>0.54604543508933245</v>
      </c>
      <c r="G596" s="49" t="s">
        <v>7</v>
      </c>
      <c r="H596" s="50">
        <v>17323</v>
      </c>
      <c r="I596" s="51">
        <f t="shared" si="145"/>
        <v>9330</v>
      </c>
      <c r="J596" s="44" t="s">
        <v>8</v>
      </c>
      <c r="K596" s="64">
        <v>7993</v>
      </c>
      <c r="L596" s="45">
        <f t="shared" si="146"/>
        <v>0.23205783300429683</v>
      </c>
      <c r="M596" s="45">
        <f t="shared" si="147"/>
        <v>0.1267141203887189</v>
      </c>
      <c r="N596" s="44">
        <f t="shared" si="148"/>
        <v>3996.5</v>
      </c>
      <c r="O596" s="44">
        <f t="shared" si="149"/>
        <v>3996.5</v>
      </c>
      <c r="P596" s="44">
        <f t="shared" si="150"/>
        <v>3154</v>
      </c>
      <c r="Q596" s="44" t="str">
        <f t="shared" si="151"/>
        <v/>
      </c>
      <c r="R596" s="44">
        <f t="shared" si="152"/>
        <v>631</v>
      </c>
      <c r="S596" s="39" t="str">
        <f t="shared" si="153"/>
        <v/>
      </c>
      <c r="T596" s="45">
        <f t="shared" si="154"/>
        <v>0.1267141203887189</v>
      </c>
      <c r="U596" s="45">
        <f t="shared" si="155"/>
        <v>0.67275955547805133</v>
      </c>
      <c r="W596" s="21" t="str">
        <f t="shared" si="156"/>
        <v>Lab</v>
      </c>
      <c r="X596" s="7" t="str">
        <f t="shared" si="157"/>
        <v>Lab</v>
      </c>
      <c r="Y596" s="7" t="str">
        <f t="shared" si="158"/>
        <v>LD</v>
      </c>
      <c r="Z596" s="7" t="str">
        <f t="shared" si="159"/>
        <v>LD</v>
      </c>
      <c r="AA596" s="7" t="s">
        <v>7</v>
      </c>
      <c r="AB596" s="7" t="s">
        <v>7</v>
      </c>
      <c r="AC596" s="7" t="s">
        <v>7</v>
      </c>
    </row>
    <row r="597" spans="1:29" s="4" customFormat="1" ht="15.75" x14ac:dyDescent="0.25">
      <c r="A597" s="52" t="s">
        <v>606</v>
      </c>
      <c r="B597" s="48" t="s">
        <v>670</v>
      </c>
      <c r="C597" s="38">
        <v>2005</v>
      </c>
      <c r="D597" s="61">
        <v>63005</v>
      </c>
      <c r="E597" s="61">
        <v>36809</v>
      </c>
      <c r="F597" s="40">
        <f t="shared" si="144"/>
        <v>0.58422347432743438</v>
      </c>
      <c r="G597" s="49" t="s">
        <v>7</v>
      </c>
      <c r="H597" s="50">
        <v>20315</v>
      </c>
      <c r="I597" s="51">
        <f t="shared" si="145"/>
        <v>9734</v>
      </c>
      <c r="J597" s="44" t="s">
        <v>8</v>
      </c>
      <c r="K597" s="64">
        <v>10581</v>
      </c>
      <c r="L597" s="45">
        <f t="shared" si="146"/>
        <v>0.28745687196066178</v>
      </c>
      <c r="M597" s="45">
        <f t="shared" si="147"/>
        <v>0.16793905245615429</v>
      </c>
      <c r="N597" s="44">
        <f t="shared" si="148"/>
        <v>5290.5</v>
      </c>
      <c r="O597" s="44">
        <f t="shared" si="149"/>
        <v>5290.5</v>
      </c>
      <c r="P597" s="44">
        <f t="shared" si="150"/>
        <v>3151</v>
      </c>
      <c r="Q597" s="44" t="str">
        <f t="shared" si="151"/>
        <v/>
      </c>
      <c r="R597" s="44">
        <f t="shared" si="152"/>
        <v>631</v>
      </c>
      <c r="S597" s="39" t="str">
        <f t="shared" si="153"/>
        <v/>
      </c>
      <c r="T597" s="45">
        <f t="shared" si="154"/>
        <v>0.16793905245615429</v>
      </c>
      <c r="U597" s="45">
        <f t="shared" si="155"/>
        <v>0.75216252678358864</v>
      </c>
      <c r="W597" s="21" t="str">
        <f t="shared" si="156"/>
        <v>Lab</v>
      </c>
      <c r="X597" s="7" t="str">
        <f t="shared" si="157"/>
        <v>Lab</v>
      </c>
      <c r="Y597" s="7" t="str">
        <f t="shared" si="158"/>
        <v>Lab</v>
      </c>
      <c r="Z597" s="7" t="str">
        <f t="shared" si="159"/>
        <v>LD</v>
      </c>
      <c r="AA597" s="7" t="s">
        <v>7</v>
      </c>
      <c r="AB597" s="7" t="s">
        <v>7</v>
      </c>
      <c r="AC597" s="7" t="s">
        <v>7</v>
      </c>
    </row>
    <row r="598" spans="1:29" s="4" customFormat="1" ht="15.75" x14ac:dyDescent="0.25">
      <c r="A598" s="47" t="s">
        <v>775</v>
      </c>
      <c r="B598" s="48" t="s">
        <v>669</v>
      </c>
      <c r="C598" s="38">
        <v>2005</v>
      </c>
      <c r="D598" s="61">
        <v>69976</v>
      </c>
      <c r="E598" s="61">
        <v>50933</v>
      </c>
      <c r="F598" s="40">
        <f t="shared" si="144"/>
        <v>0.72786383903052476</v>
      </c>
      <c r="G598" s="49" t="s">
        <v>7</v>
      </c>
      <c r="H598" s="50">
        <v>20686</v>
      </c>
      <c r="I598" s="51">
        <f t="shared" si="145"/>
        <v>18847</v>
      </c>
      <c r="J598" s="44" t="s">
        <v>4</v>
      </c>
      <c r="K598" s="64">
        <v>1839</v>
      </c>
      <c r="L598" s="45">
        <f t="shared" si="146"/>
        <v>3.6106257239903405E-2</v>
      </c>
      <c r="M598" s="45">
        <f t="shared" si="147"/>
        <v>2.6280439007659768E-2</v>
      </c>
      <c r="N598" s="44">
        <f t="shared" si="148"/>
        <v>919.5</v>
      </c>
      <c r="O598" s="44">
        <f t="shared" si="149"/>
        <v>919.5</v>
      </c>
      <c r="P598" s="44">
        <f t="shared" si="150"/>
        <v>3499</v>
      </c>
      <c r="Q598" s="44" t="str">
        <f t="shared" si="151"/>
        <v>YES</v>
      </c>
      <c r="R598" s="44">
        <f t="shared" si="152"/>
        <v>700</v>
      </c>
      <c r="S598" s="39" t="str">
        <f t="shared" si="153"/>
        <v/>
      </c>
      <c r="T598" s="45">
        <f t="shared" si="154"/>
        <v>2.6280439007659768E-2</v>
      </c>
      <c r="U598" s="45">
        <f t="shared" si="155"/>
        <v>0.75414427803818451</v>
      </c>
      <c r="W598" s="21" t="str">
        <f t="shared" si="156"/>
        <v>Con</v>
      </c>
      <c r="X598" s="7" t="str">
        <f t="shared" si="157"/>
        <v>Lab</v>
      </c>
      <c r="Y598" s="7" t="str">
        <f t="shared" si="158"/>
        <v>Lab</v>
      </c>
      <c r="Z598" s="7" t="str">
        <f t="shared" si="159"/>
        <v>Con</v>
      </c>
      <c r="AA598" s="7" t="s">
        <v>4</v>
      </c>
      <c r="AB598" s="10" t="s">
        <v>4</v>
      </c>
      <c r="AC598" s="10" t="s">
        <v>4</v>
      </c>
    </row>
    <row r="599" spans="1:29" s="4" customFormat="1" ht="15.75" x14ac:dyDescent="0.25">
      <c r="A599" s="47" t="s">
        <v>607</v>
      </c>
      <c r="B599" s="48" t="s">
        <v>662</v>
      </c>
      <c r="C599" s="38">
        <v>2005</v>
      </c>
      <c r="D599" s="61">
        <v>76156</v>
      </c>
      <c r="E599" s="61">
        <v>51931</v>
      </c>
      <c r="F599" s="40">
        <f t="shared" si="144"/>
        <v>0.68190293607857555</v>
      </c>
      <c r="G599" s="49" t="s">
        <v>4</v>
      </c>
      <c r="H599" s="50">
        <v>22354</v>
      </c>
      <c r="I599" s="51">
        <f t="shared" si="145"/>
        <v>14337</v>
      </c>
      <c r="J599" s="44" t="s">
        <v>8</v>
      </c>
      <c r="K599" s="64">
        <v>8017</v>
      </c>
      <c r="L599" s="45">
        <f t="shared" si="146"/>
        <v>0.15437792455373475</v>
      </c>
      <c r="M599" s="45">
        <f t="shared" si="147"/>
        <v>0.10527076001890856</v>
      </c>
      <c r="N599" s="44">
        <f t="shared" si="148"/>
        <v>4008.5</v>
      </c>
      <c r="O599" s="44" t="str">
        <f t="shared" si="149"/>
        <v/>
      </c>
      <c r="P599" s="44">
        <f t="shared" si="150"/>
        <v>3808</v>
      </c>
      <c r="Q599" s="44" t="str">
        <f t="shared" si="151"/>
        <v/>
      </c>
      <c r="R599" s="44">
        <f t="shared" si="152"/>
        <v>762</v>
      </c>
      <c r="S599" s="39" t="str">
        <f t="shared" si="153"/>
        <v/>
      </c>
      <c r="T599" s="45">
        <f t="shared" si="154"/>
        <v>0.10527076001890856</v>
      </c>
      <c r="U599" s="45">
        <f t="shared" si="155"/>
        <v>0.78717369609748411</v>
      </c>
      <c r="W599" s="21" t="str">
        <f t="shared" si="156"/>
        <v>Con</v>
      </c>
      <c r="X599" s="7" t="str">
        <f t="shared" si="157"/>
        <v>Con</v>
      </c>
      <c r="Y599" s="7" t="str">
        <f t="shared" si="158"/>
        <v>Con</v>
      </c>
      <c r="Z599" s="7" t="str">
        <f t="shared" si="159"/>
        <v>LD</v>
      </c>
      <c r="AA599" s="7" t="s">
        <v>4</v>
      </c>
      <c r="AB599" s="7" t="s">
        <v>4</v>
      </c>
      <c r="AC599" s="7" t="s">
        <v>4</v>
      </c>
    </row>
    <row r="600" spans="1:29" s="4" customFormat="1" ht="15.75" x14ac:dyDescent="0.25">
      <c r="A600" s="47" t="s">
        <v>608</v>
      </c>
      <c r="B600" s="48" t="s">
        <v>663</v>
      </c>
      <c r="C600" s="38">
        <v>2005</v>
      </c>
      <c r="D600" s="61">
        <v>55795</v>
      </c>
      <c r="E600" s="61">
        <v>32087</v>
      </c>
      <c r="F600" s="40">
        <f t="shared" si="144"/>
        <v>0.57508737342055738</v>
      </c>
      <c r="G600" s="49" t="s">
        <v>7</v>
      </c>
      <c r="H600" s="50">
        <v>17462</v>
      </c>
      <c r="I600" s="51">
        <f t="shared" si="145"/>
        <v>7315</v>
      </c>
      <c r="J600" s="44" t="s">
        <v>4</v>
      </c>
      <c r="K600" s="64">
        <v>10147</v>
      </c>
      <c r="L600" s="45">
        <f t="shared" si="146"/>
        <v>0.31623398884283355</v>
      </c>
      <c r="M600" s="45">
        <f t="shared" si="147"/>
        <v>0.18186217402993099</v>
      </c>
      <c r="N600" s="44">
        <f t="shared" si="148"/>
        <v>5073.5</v>
      </c>
      <c r="O600" s="44">
        <f t="shared" si="149"/>
        <v>5073.5</v>
      </c>
      <c r="P600" s="44">
        <f t="shared" si="150"/>
        <v>2790</v>
      </c>
      <c r="Q600" s="44" t="str">
        <f t="shared" si="151"/>
        <v/>
      </c>
      <c r="R600" s="44">
        <f t="shared" si="152"/>
        <v>558</v>
      </c>
      <c r="S600" s="39" t="str">
        <f t="shared" si="153"/>
        <v/>
      </c>
      <c r="T600" s="45">
        <f t="shared" si="154"/>
        <v>0.18186217402993099</v>
      </c>
      <c r="U600" s="45">
        <f t="shared" si="155"/>
        <v>0.75694954745048837</v>
      </c>
      <c r="W600" s="21" t="str">
        <f t="shared" si="156"/>
        <v>Lab</v>
      </c>
      <c r="X600" s="7" t="str">
        <f t="shared" si="157"/>
        <v>Lab</v>
      </c>
      <c r="Y600" s="7" t="str">
        <f t="shared" si="158"/>
        <v>Lab</v>
      </c>
      <c r="Z600" s="7" t="str">
        <f t="shared" si="159"/>
        <v>Con</v>
      </c>
      <c r="AA600" s="7" t="s">
        <v>7</v>
      </c>
      <c r="AB600" s="7" t="s">
        <v>7</v>
      </c>
      <c r="AC600" s="7" t="s">
        <v>7</v>
      </c>
    </row>
    <row r="601" spans="1:29" s="4" customFormat="1" ht="15.75" x14ac:dyDescent="0.25">
      <c r="A601" s="47" t="s">
        <v>609</v>
      </c>
      <c r="B601" s="48" t="s">
        <v>664</v>
      </c>
      <c r="C601" s="38">
        <v>2005</v>
      </c>
      <c r="D601" s="61">
        <v>72725</v>
      </c>
      <c r="E601" s="61">
        <v>40418</v>
      </c>
      <c r="F601" s="40">
        <f t="shared" si="144"/>
        <v>0.55576486765211408</v>
      </c>
      <c r="G601" s="49" t="s">
        <v>7</v>
      </c>
      <c r="H601" s="50">
        <v>21632</v>
      </c>
      <c r="I601" s="51">
        <f t="shared" si="145"/>
        <v>9428</v>
      </c>
      <c r="J601" s="44" t="s">
        <v>4</v>
      </c>
      <c r="K601" s="64">
        <v>12204</v>
      </c>
      <c r="L601" s="45">
        <f t="shared" si="146"/>
        <v>0.30194467811371173</v>
      </c>
      <c r="M601" s="45">
        <f t="shared" si="147"/>
        <v>0.16781024407012718</v>
      </c>
      <c r="N601" s="44">
        <f t="shared" si="148"/>
        <v>6102</v>
      </c>
      <c r="O601" s="44">
        <f t="shared" si="149"/>
        <v>6102</v>
      </c>
      <c r="P601" s="44">
        <f t="shared" si="150"/>
        <v>3637</v>
      </c>
      <c r="Q601" s="44" t="str">
        <f t="shared" si="151"/>
        <v/>
      </c>
      <c r="R601" s="44">
        <f t="shared" si="152"/>
        <v>728</v>
      </c>
      <c r="S601" s="39" t="str">
        <f t="shared" si="153"/>
        <v/>
      </c>
      <c r="T601" s="45">
        <f t="shared" si="154"/>
        <v>0.16781024407012718</v>
      </c>
      <c r="U601" s="45">
        <f t="shared" si="155"/>
        <v>0.72357511172224132</v>
      </c>
      <c r="W601" s="21" t="str">
        <f t="shared" si="156"/>
        <v>Lab</v>
      </c>
      <c r="X601" s="7" t="str">
        <f t="shared" si="157"/>
        <v>Lab</v>
      </c>
      <c r="Y601" s="7" t="str">
        <f t="shared" si="158"/>
        <v>Con</v>
      </c>
      <c r="Z601" s="7" t="str">
        <f t="shared" si="159"/>
        <v>Con</v>
      </c>
      <c r="AA601" s="7" t="s">
        <v>7</v>
      </c>
      <c r="AB601" s="7" t="s">
        <v>7</v>
      </c>
      <c r="AC601" s="7" t="s">
        <v>7</v>
      </c>
    </row>
    <row r="602" spans="1:29" s="4" customFormat="1" ht="15.75" x14ac:dyDescent="0.25">
      <c r="A602" s="47" t="s">
        <v>610</v>
      </c>
      <c r="B602" s="48" t="s">
        <v>664</v>
      </c>
      <c r="C602" s="38">
        <v>2005</v>
      </c>
      <c r="D602" s="61">
        <v>75726</v>
      </c>
      <c r="E602" s="61">
        <v>46797</v>
      </c>
      <c r="F602" s="40">
        <f t="shared" si="144"/>
        <v>0.61797797321923775</v>
      </c>
      <c r="G602" s="49" t="s">
        <v>7</v>
      </c>
      <c r="H602" s="50">
        <v>18972</v>
      </c>
      <c r="I602" s="51">
        <f t="shared" si="145"/>
        <v>15457</v>
      </c>
      <c r="J602" s="44" t="s">
        <v>4</v>
      </c>
      <c r="K602" s="64">
        <v>3515</v>
      </c>
      <c r="L602" s="45">
        <f t="shared" si="146"/>
        <v>7.5111652456354039E-2</v>
      </c>
      <c r="M602" s="45">
        <f t="shared" si="147"/>
        <v>4.6417346750125453E-2</v>
      </c>
      <c r="N602" s="44">
        <f t="shared" si="148"/>
        <v>1757.5</v>
      </c>
      <c r="O602" s="44">
        <f t="shared" si="149"/>
        <v>1757.5</v>
      </c>
      <c r="P602" s="44">
        <f t="shared" si="150"/>
        <v>3787</v>
      </c>
      <c r="Q602" s="44" t="str">
        <f t="shared" si="151"/>
        <v>YES</v>
      </c>
      <c r="R602" s="44">
        <f t="shared" si="152"/>
        <v>758</v>
      </c>
      <c r="S602" s="39" t="str">
        <f t="shared" si="153"/>
        <v/>
      </c>
      <c r="T602" s="45">
        <f t="shared" si="154"/>
        <v>4.6417346750125453E-2</v>
      </c>
      <c r="U602" s="45">
        <f t="shared" si="155"/>
        <v>0.66439531996936319</v>
      </c>
      <c r="W602" s="21" t="str">
        <f t="shared" si="156"/>
        <v>Con</v>
      </c>
      <c r="X602" s="7" t="str">
        <f t="shared" si="157"/>
        <v>Lab</v>
      </c>
      <c r="Y602" s="7" t="str">
        <f t="shared" si="158"/>
        <v>Con</v>
      </c>
      <c r="Z602" s="7" t="str">
        <f t="shared" si="159"/>
        <v>Con</v>
      </c>
      <c r="AA602" s="7" t="s">
        <v>4</v>
      </c>
      <c r="AB602" s="10" t="s">
        <v>4</v>
      </c>
      <c r="AC602" s="10" t="s">
        <v>4</v>
      </c>
    </row>
    <row r="603" spans="1:29" s="4" customFormat="1" ht="15.75" x14ac:dyDescent="0.25">
      <c r="A603" s="47" t="s">
        <v>611</v>
      </c>
      <c r="B603" s="48" t="s">
        <v>663</v>
      </c>
      <c r="C603" s="38">
        <v>2005</v>
      </c>
      <c r="D603" s="61">
        <v>80769</v>
      </c>
      <c r="E603" s="61">
        <v>54784</v>
      </c>
      <c r="F603" s="40">
        <f t="shared" si="144"/>
        <v>0.67828003318104724</v>
      </c>
      <c r="G603" s="49" t="s">
        <v>7</v>
      </c>
      <c r="H603" s="50">
        <v>22238</v>
      </c>
      <c r="I603" s="51">
        <f t="shared" si="145"/>
        <v>21972</v>
      </c>
      <c r="J603" s="44" t="s">
        <v>4</v>
      </c>
      <c r="K603" s="64">
        <v>266</v>
      </c>
      <c r="L603" s="45">
        <f t="shared" si="146"/>
        <v>4.8554322429906543E-3</v>
      </c>
      <c r="M603" s="45">
        <f t="shared" si="147"/>
        <v>3.2933427428840272E-3</v>
      </c>
      <c r="N603" s="44">
        <f t="shared" si="148"/>
        <v>133</v>
      </c>
      <c r="O603" s="44">
        <f t="shared" si="149"/>
        <v>133</v>
      </c>
      <c r="P603" s="44">
        <f t="shared" si="150"/>
        <v>4039</v>
      </c>
      <c r="Q603" s="44" t="str">
        <f t="shared" si="151"/>
        <v>YES</v>
      </c>
      <c r="R603" s="44">
        <f t="shared" si="152"/>
        <v>808</v>
      </c>
      <c r="S603" s="39" t="str">
        <f t="shared" si="153"/>
        <v>YES</v>
      </c>
      <c r="T603" s="45">
        <f t="shared" si="154"/>
        <v>3.2933427428840272E-3</v>
      </c>
      <c r="U603" s="45">
        <f t="shared" si="155"/>
        <v>0.6815733759239313</v>
      </c>
      <c r="W603" s="21" t="str">
        <f t="shared" si="156"/>
        <v>Con</v>
      </c>
      <c r="X603" s="7" t="str">
        <f t="shared" si="157"/>
        <v>Con</v>
      </c>
      <c r="Y603" s="7" t="str">
        <f t="shared" si="158"/>
        <v>Con</v>
      </c>
      <c r="Z603" s="7" t="str">
        <f t="shared" si="159"/>
        <v>Con</v>
      </c>
      <c r="AA603" s="7" t="s">
        <v>4</v>
      </c>
      <c r="AB603" s="10" t="s">
        <v>4</v>
      </c>
      <c r="AC603" s="10" t="s">
        <v>4</v>
      </c>
    </row>
    <row r="604" spans="1:29" s="4" customFormat="1" ht="15.75" x14ac:dyDescent="0.25">
      <c r="A604" s="47" t="s">
        <v>612</v>
      </c>
      <c r="B604" s="48" t="s">
        <v>663</v>
      </c>
      <c r="C604" s="38">
        <v>2005</v>
      </c>
      <c r="D604" s="61">
        <v>75435</v>
      </c>
      <c r="E604" s="61">
        <v>46939</v>
      </c>
      <c r="F604" s="40">
        <f t="shared" si="144"/>
        <v>0.62224431629880028</v>
      </c>
      <c r="G604" s="49" t="s">
        <v>7</v>
      </c>
      <c r="H604" s="50">
        <v>22561</v>
      </c>
      <c r="I604" s="51">
        <f t="shared" si="145"/>
        <v>15008</v>
      </c>
      <c r="J604" s="44" t="s">
        <v>4</v>
      </c>
      <c r="K604" s="64">
        <v>7553</v>
      </c>
      <c r="L604" s="45">
        <f t="shared" si="146"/>
        <v>0.16091096955623255</v>
      </c>
      <c r="M604" s="45">
        <f t="shared" si="147"/>
        <v>0.10012593623649499</v>
      </c>
      <c r="N604" s="44">
        <f t="shared" si="148"/>
        <v>3776.5</v>
      </c>
      <c r="O604" s="44">
        <f t="shared" si="149"/>
        <v>3776.5</v>
      </c>
      <c r="P604" s="44">
        <f t="shared" si="150"/>
        <v>3772</v>
      </c>
      <c r="Q604" s="44" t="str">
        <f t="shared" si="151"/>
        <v/>
      </c>
      <c r="R604" s="44">
        <f t="shared" si="152"/>
        <v>755</v>
      </c>
      <c r="S604" s="39" t="str">
        <f t="shared" si="153"/>
        <v/>
      </c>
      <c r="T604" s="45">
        <f t="shared" si="154"/>
        <v>0.10012593623649499</v>
      </c>
      <c r="U604" s="45">
        <f t="shared" si="155"/>
        <v>0.7223702525352953</v>
      </c>
      <c r="W604" s="21" t="str">
        <f t="shared" si="156"/>
        <v>Lab</v>
      </c>
      <c r="X604" s="7" t="str">
        <f t="shared" si="157"/>
        <v>Lab</v>
      </c>
      <c r="Y604" s="7" t="str">
        <f t="shared" si="158"/>
        <v>Con</v>
      </c>
      <c r="Z604" s="7" t="str">
        <f t="shared" si="159"/>
        <v>Con</v>
      </c>
      <c r="AA604" s="7" t="s">
        <v>7</v>
      </c>
      <c r="AB604" s="7" t="s">
        <v>7</v>
      </c>
      <c r="AC604" s="7" t="s">
        <v>7</v>
      </c>
    </row>
    <row r="605" spans="1:29" s="4" customFormat="1" ht="15.75" x14ac:dyDescent="0.25">
      <c r="A605" s="47" t="s">
        <v>614</v>
      </c>
      <c r="B605" s="48" t="s">
        <v>668</v>
      </c>
      <c r="C605" s="38">
        <v>2005</v>
      </c>
      <c r="D605" s="61">
        <v>76034</v>
      </c>
      <c r="E605" s="61">
        <v>49394</v>
      </c>
      <c r="F605" s="40">
        <f t="shared" si="144"/>
        <v>0.64963042849251651</v>
      </c>
      <c r="G605" s="49" t="s">
        <v>7</v>
      </c>
      <c r="H605" s="50">
        <v>16575</v>
      </c>
      <c r="I605" s="51">
        <f t="shared" si="145"/>
        <v>15427</v>
      </c>
      <c r="J605" s="44" t="s">
        <v>8</v>
      </c>
      <c r="K605" s="64">
        <v>1148</v>
      </c>
      <c r="L605" s="45">
        <f t="shared" si="146"/>
        <v>2.3241689274000891E-2</v>
      </c>
      <c r="M605" s="45">
        <f t="shared" si="147"/>
        <v>1.5098508561959123E-2</v>
      </c>
      <c r="N605" s="44">
        <f t="shared" si="148"/>
        <v>574</v>
      </c>
      <c r="O605" s="44">
        <f t="shared" si="149"/>
        <v>574</v>
      </c>
      <c r="P605" s="44">
        <f t="shared" si="150"/>
        <v>3802</v>
      </c>
      <c r="Q605" s="44" t="str">
        <f t="shared" si="151"/>
        <v>YES</v>
      </c>
      <c r="R605" s="44">
        <f t="shared" si="152"/>
        <v>761</v>
      </c>
      <c r="S605" s="39" t="str">
        <f t="shared" si="153"/>
        <v/>
      </c>
      <c r="T605" s="45">
        <f t="shared" si="154"/>
        <v>1.5098508561959123E-2</v>
      </c>
      <c r="U605" s="45">
        <f t="shared" si="155"/>
        <v>0.66472893705447567</v>
      </c>
      <c r="W605" s="21" t="str">
        <f t="shared" si="156"/>
        <v>LD</v>
      </c>
      <c r="X605" s="7" t="str">
        <f t="shared" si="157"/>
        <v>Lab</v>
      </c>
      <c r="Y605" s="7" t="str">
        <f t="shared" si="158"/>
        <v>LD</v>
      </c>
      <c r="Z605" s="7" t="str">
        <f t="shared" si="159"/>
        <v>LD</v>
      </c>
      <c r="AA605" s="7" t="s">
        <v>8</v>
      </c>
      <c r="AB605" s="10" t="s">
        <v>8</v>
      </c>
      <c r="AC605" s="10" t="s">
        <v>8</v>
      </c>
    </row>
    <row r="606" spans="1:29" s="4" customFormat="1" ht="15.75" x14ac:dyDescent="0.25">
      <c r="A606" s="47" t="s">
        <v>615</v>
      </c>
      <c r="B606" s="48" t="s">
        <v>668</v>
      </c>
      <c r="C606" s="38">
        <v>2005</v>
      </c>
      <c r="D606" s="61">
        <v>77138</v>
      </c>
      <c r="E606" s="61">
        <v>49653</v>
      </c>
      <c r="F606" s="40">
        <f t="shared" si="144"/>
        <v>0.64369052866291576</v>
      </c>
      <c r="G606" s="49" t="s">
        <v>7</v>
      </c>
      <c r="H606" s="50">
        <v>22505</v>
      </c>
      <c r="I606" s="51">
        <f t="shared" si="145"/>
        <v>16590</v>
      </c>
      <c r="J606" s="44" t="s">
        <v>4</v>
      </c>
      <c r="K606" s="64">
        <v>5915</v>
      </c>
      <c r="L606" s="45">
        <f t="shared" si="146"/>
        <v>0.11912673957263407</v>
      </c>
      <c r="M606" s="45">
        <f t="shared" si="147"/>
        <v>7.6680753973398325E-2</v>
      </c>
      <c r="N606" s="44">
        <f t="shared" si="148"/>
        <v>2957.5</v>
      </c>
      <c r="O606" s="44">
        <f t="shared" si="149"/>
        <v>2957.5</v>
      </c>
      <c r="P606" s="44">
        <f t="shared" si="150"/>
        <v>3857</v>
      </c>
      <c r="Q606" s="44" t="str">
        <f t="shared" si="151"/>
        <v/>
      </c>
      <c r="R606" s="44">
        <f t="shared" si="152"/>
        <v>772</v>
      </c>
      <c r="S606" s="39" t="str">
        <f t="shared" si="153"/>
        <v/>
      </c>
      <c r="T606" s="45">
        <f t="shared" si="154"/>
        <v>7.6680753973398325E-2</v>
      </c>
      <c r="U606" s="45">
        <f t="shared" si="155"/>
        <v>0.72037128263631411</v>
      </c>
      <c r="W606" s="21" t="str">
        <f t="shared" si="156"/>
        <v>Lab</v>
      </c>
      <c r="X606" s="7" t="str">
        <f t="shared" si="157"/>
        <v>Lab</v>
      </c>
      <c r="Y606" s="7" t="str">
        <f t="shared" si="158"/>
        <v>Con</v>
      </c>
      <c r="Z606" s="7" t="str">
        <f t="shared" si="159"/>
        <v>Con</v>
      </c>
      <c r="AA606" s="7" t="s">
        <v>7</v>
      </c>
      <c r="AB606" s="7" t="s">
        <v>7</v>
      </c>
      <c r="AC606" s="7" t="s">
        <v>7</v>
      </c>
    </row>
    <row r="607" spans="1:29" s="4" customFormat="1" ht="15.75" x14ac:dyDescent="0.25">
      <c r="A607" s="47" t="s">
        <v>616</v>
      </c>
      <c r="B607" s="48" t="s">
        <v>662</v>
      </c>
      <c r="C607" s="38">
        <v>2005</v>
      </c>
      <c r="D607" s="61">
        <v>82261</v>
      </c>
      <c r="E607" s="61">
        <v>55653</v>
      </c>
      <c r="F607" s="40">
        <f t="shared" si="144"/>
        <v>0.67654173909872239</v>
      </c>
      <c r="G607" s="49" t="s">
        <v>4</v>
      </c>
      <c r="H607" s="50">
        <v>28975</v>
      </c>
      <c r="I607" s="51">
        <f t="shared" si="145"/>
        <v>13054</v>
      </c>
      <c r="J607" s="44" t="s">
        <v>8</v>
      </c>
      <c r="K607" s="64">
        <v>15921</v>
      </c>
      <c r="L607" s="45">
        <f t="shared" si="146"/>
        <v>0.28607622230607516</v>
      </c>
      <c r="M607" s="45">
        <f t="shared" si="147"/>
        <v>0.19354250495374478</v>
      </c>
      <c r="N607" s="44">
        <f t="shared" si="148"/>
        <v>7960.5</v>
      </c>
      <c r="O607" s="44" t="str">
        <f t="shared" si="149"/>
        <v/>
      </c>
      <c r="P607" s="44">
        <f t="shared" si="150"/>
        <v>4114</v>
      </c>
      <c r="Q607" s="44" t="str">
        <f t="shared" si="151"/>
        <v/>
      </c>
      <c r="R607" s="44">
        <f t="shared" si="152"/>
        <v>823</v>
      </c>
      <c r="S607" s="39" t="str">
        <f t="shared" si="153"/>
        <v/>
      </c>
      <c r="T607" s="45">
        <f t="shared" si="154"/>
        <v>0.19354250495374478</v>
      </c>
      <c r="U607" s="45">
        <f t="shared" si="155"/>
        <v>0.8700842440524672</v>
      </c>
      <c r="W607" s="21" t="str">
        <f t="shared" si="156"/>
        <v>Con</v>
      </c>
      <c r="X607" s="7" t="str">
        <f t="shared" si="157"/>
        <v>Con</v>
      </c>
      <c r="Y607" s="7" t="str">
        <f t="shared" si="158"/>
        <v>Con</v>
      </c>
      <c r="Z607" s="7" t="str">
        <f t="shared" si="159"/>
        <v>Con</v>
      </c>
      <c r="AA607" s="7" t="s">
        <v>4</v>
      </c>
      <c r="AB607" s="7" t="s">
        <v>4</v>
      </c>
      <c r="AC607" s="7" t="s">
        <v>4</v>
      </c>
    </row>
    <row r="608" spans="1:29" s="4" customFormat="1" ht="15.75" x14ac:dyDescent="0.25">
      <c r="A608" s="47" t="s">
        <v>617</v>
      </c>
      <c r="B608" s="48" t="s">
        <v>664</v>
      </c>
      <c r="C608" s="38">
        <v>2005</v>
      </c>
      <c r="D608" s="61">
        <v>69072</v>
      </c>
      <c r="E608" s="61">
        <v>39420</v>
      </c>
      <c r="F608" s="40">
        <f t="shared" si="144"/>
        <v>0.57070882557331482</v>
      </c>
      <c r="G608" s="49" t="s">
        <v>7</v>
      </c>
      <c r="H608" s="50">
        <v>18759</v>
      </c>
      <c r="I608" s="51">
        <f t="shared" si="145"/>
        <v>11904</v>
      </c>
      <c r="J608" s="44" t="s">
        <v>4</v>
      </c>
      <c r="K608" s="64">
        <v>6855</v>
      </c>
      <c r="L608" s="45">
        <f t="shared" si="146"/>
        <v>0.173896499238965</v>
      </c>
      <c r="M608" s="45">
        <f t="shared" si="147"/>
        <v>9.9244266851980539E-2</v>
      </c>
      <c r="N608" s="44">
        <f t="shared" si="148"/>
        <v>3427.5</v>
      </c>
      <c r="O608" s="44">
        <f t="shared" si="149"/>
        <v>3427.5</v>
      </c>
      <c r="P608" s="44">
        <f t="shared" si="150"/>
        <v>3454</v>
      </c>
      <c r="Q608" s="44" t="str">
        <f t="shared" si="151"/>
        <v/>
      </c>
      <c r="R608" s="44">
        <f t="shared" si="152"/>
        <v>691</v>
      </c>
      <c r="S608" s="39" t="str">
        <f t="shared" si="153"/>
        <v/>
      </c>
      <c r="T608" s="45">
        <f t="shared" si="154"/>
        <v>9.9244266851980539E-2</v>
      </c>
      <c r="U608" s="45">
        <f t="shared" si="155"/>
        <v>0.66995309242529533</v>
      </c>
      <c r="W608" s="21" t="str">
        <f t="shared" si="156"/>
        <v>Lab</v>
      </c>
      <c r="X608" s="7" t="str">
        <f t="shared" si="157"/>
        <v>Lab</v>
      </c>
      <c r="Y608" s="7" t="str">
        <f t="shared" si="158"/>
        <v>Con</v>
      </c>
      <c r="Z608" s="7" t="str">
        <f t="shared" si="159"/>
        <v>Con</v>
      </c>
      <c r="AA608" s="7" t="s">
        <v>7</v>
      </c>
      <c r="AB608" s="7" t="s">
        <v>7</v>
      </c>
      <c r="AC608" s="7" t="s">
        <v>7</v>
      </c>
    </row>
    <row r="609" spans="1:29" s="4" customFormat="1" ht="15.75" x14ac:dyDescent="0.25">
      <c r="A609" s="47" t="s">
        <v>618</v>
      </c>
      <c r="B609" s="48" t="s">
        <v>665</v>
      </c>
      <c r="C609" s="38">
        <v>2005</v>
      </c>
      <c r="D609" s="61">
        <v>79267</v>
      </c>
      <c r="E609" s="61">
        <v>53005</v>
      </c>
      <c r="F609" s="40">
        <f t="shared" si="144"/>
        <v>0.66868936631889686</v>
      </c>
      <c r="G609" s="49" t="s">
        <v>4</v>
      </c>
      <c r="H609" s="50">
        <v>22674</v>
      </c>
      <c r="I609" s="51">
        <f t="shared" si="145"/>
        <v>21987</v>
      </c>
      <c r="J609" s="44" t="s">
        <v>7</v>
      </c>
      <c r="K609" s="64">
        <v>687</v>
      </c>
      <c r="L609" s="45">
        <f t="shared" si="146"/>
        <v>1.2961041411187623E-2</v>
      </c>
      <c r="M609" s="45">
        <f t="shared" si="147"/>
        <v>8.6669105680800326E-3</v>
      </c>
      <c r="N609" s="44">
        <f t="shared" si="148"/>
        <v>343.5</v>
      </c>
      <c r="O609" s="44" t="str">
        <f t="shared" si="149"/>
        <v/>
      </c>
      <c r="P609" s="44">
        <f t="shared" si="150"/>
        <v>3964</v>
      </c>
      <c r="Q609" s="44" t="str">
        <f t="shared" si="151"/>
        <v>YES</v>
      </c>
      <c r="R609" s="44">
        <f t="shared" si="152"/>
        <v>793</v>
      </c>
      <c r="S609" s="39" t="str">
        <f t="shared" si="153"/>
        <v>YES</v>
      </c>
      <c r="T609" s="45">
        <f t="shared" si="154"/>
        <v>8.6669105680800326E-3</v>
      </c>
      <c r="U609" s="45">
        <f t="shared" si="155"/>
        <v>0.67735627688697686</v>
      </c>
      <c r="W609" s="21" t="str">
        <f t="shared" si="156"/>
        <v>Lab</v>
      </c>
      <c r="X609" s="7" t="str">
        <f t="shared" si="157"/>
        <v>Lab</v>
      </c>
      <c r="Y609" s="7" t="str">
        <f t="shared" si="158"/>
        <v>Lab</v>
      </c>
      <c r="Z609" s="7" t="str">
        <f t="shared" si="159"/>
        <v>Lab</v>
      </c>
      <c r="AA609" s="7" t="s">
        <v>7</v>
      </c>
      <c r="AB609" s="7" t="s">
        <v>4</v>
      </c>
      <c r="AC609" s="10" t="s">
        <v>4</v>
      </c>
    </row>
    <row r="610" spans="1:29" s="4" customFormat="1" ht="15.75" x14ac:dyDescent="0.25">
      <c r="A610" s="52" t="s">
        <v>619</v>
      </c>
      <c r="B610" s="48" t="s">
        <v>669</v>
      </c>
      <c r="C610" s="38">
        <v>2005</v>
      </c>
      <c r="D610" s="61">
        <v>78234</v>
      </c>
      <c r="E610" s="61">
        <v>52965</v>
      </c>
      <c r="F610" s="40">
        <f t="shared" si="144"/>
        <v>0.67700743922079909</v>
      </c>
      <c r="G610" s="49" t="s">
        <v>4</v>
      </c>
      <c r="H610" s="50">
        <v>23071</v>
      </c>
      <c r="I610" s="51">
        <f t="shared" si="145"/>
        <v>20031</v>
      </c>
      <c r="J610" s="44" t="s">
        <v>8</v>
      </c>
      <c r="K610" s="64">
        <v>3040</v>
      </c>
      <c r="L610" s="45">
        <f t="shared" si="146"/>
        <v>5.7396393844991976E-2</v>
      </c>
      <c r="M610" s="45">
        <f t="shared" si="147"/>
        <v>3.8857785617506455E-2</v>
      </c>
      <c r="N610" s="44">
        <f t="shared" si="148"/>
        <v>1520</v>
      </c>
      <c r="O610" s="44" t="str">
        <f t="shared" si="149"/>
        <v/>
      </c>
      <c r="P610" s="44">
        <f t="shared" si="150"/>
        <v>3912</v>
      </c>
      <c r="Q610" s="44" t="str">
        <f t="shared" si="151"/>
        <v>YES</v>
      </c>
      <c r="R610" s="44">
        <f t="shared" si="152"/>
        <v>783</v>
      </c>
      <c r="S610" s="39" t="str">
        <f t="shared" si="153"/>
        <v/>
      </c>
      <c r="T610" s="45">
        <f t="shared" si="154"/>
        <v>3.8857785617506455E-2</v>
      </c>
      <c r="U610" s="45">
        <f t="shared" si="155"/>
        <v>0.7158652248383055</v>
      </c>
      <c r="W610" s="21" t="str">
        <f t="shared" si="156"/>
        <v>LD</v>
      </c>
      <c r="X610" s="7" t="str">
        <f t="shared" si="157"/>
        <v>Con</v>
      </c>
      <c r="Y610" s="7" t="str">
        <f t="shared" si="158"/>
        <v>LD</v>
      </c>
      <c r="Z610" s="7" t="str">
        <f t="shared" si="159"/>
        <v>LD</v>
      </c>
      <c r="AA610" s="7" t="s">
        <v>8</v>
      </c>
      <c r="AB610" s="7" t="s">
        <v>4</v>
      </c>
      <c r="AC610" s="7" t="s">
        <v>4</v>
      </c>
    </row>
    <row r="611" spans="1:29" s="4" customFormat="1" ht="15.75" x14ac:dyDescent="0.25">
      <c r="A611" s="47" t="s">
        <v>620</v>
      </c>
      <c r="B611" s="48" t="s">
        <v>668</v>
      </c>
      <c r="C611" s="38">
        <v>2005</v>
      </c>
      <c r="D611" s="61">
        <v>65617</v>
      </c>
      <c r="E611" s="61">
        <v>44716</v>
      </c>
      <c r="F611" s="40">
        <f t="shared" si="144"/>
        <v>0.68146974107319747</v>
      </c>
      <c r="G611" s="49" t="s">
        <v>4</v>
      </c>
      <c r="H611" s="50">
        <v>22172</v>
      </c>
      <c r="I611" s="51">
        <f t="shared" si="145"/>
        <v>16226</v>
      </c>
      <c r="J611" s="44" t="s">
        <v>7</v>
      </c>
      <c r="K611" s="64">
        <v>5946</v>
      </c>
      <c r="L611" s="45">
        <f t="shared" si="146"/>
        <v>0.13297253779407819</v>
      </c>
      <c r="M611" s="45">
        <f t="shared" si="147"/>
        <v>9.0616760900376431E-2</v>
      </c>
      <c r="N611" s="44">
        <f t="shared" si="148"/>
        <v>2973</v>
      </c>
      <c r="O611" s="44" t="str">
        <f t="shared" si="149"/>
        <v/>
      </c>
      <c r="P611" s="44">
        <f t="shared" si="150"/>
        <v>3281</v>
      </c>
      <c r="Q611" s="44" t="str">
        <f t="shared" si="151"/>
        <v/>
      </c>
      <c r="R611" s="44">
        <f t="shared" si="152"/>
        <v>657</v>
      </c>
      <c r="S611" s="39" t="str">
        <f t="shared" si="153"/>
        <v/>
      </c>
      <c r="T611" s="45">
        <f t="shared" si="154"/>
        <v>9.0616760900376431E-2</v>
      </c>
      <c r="U611" s="45">
        <f t="shared" si="155"/>
        <v>0.77208650197357387</v>
      </c>
      <c r="W611" s="21" t="str">
        <f t="shared" si="156"/>
        <v>Con</v>
      </c>
      <c r="X611" s="7" t="str">
        <f t="shared" si="157"/>
        <v>Con</v>
      </c>
      <c r="Y611" s="7" t="str">
        <f t="shared" si="158"/>
        <v>Con</v>
      </c>
      <c r="Z611" s="7" t="str">
        <f t="shared" si="159"/>
        <v>Lab</v>
      </c>
      <c r="AA611" s="7" t="s">
        <v>4</v>
      </c>
      <c r="AB611" s="7" t="s">
        <v>4</v>
      </c>
      <c r="AC611" s="10" t="s">
        <v>4</v>
      </c>
    </row>
    <row r="612" spans="1:29" s="4" customFormat="1" ht="31.5" x14ac:dyDescent="0.25">
      <c r="A612" s="47" t="s">
        <v>732</v>
      </c>
      <c r="B612" s="48" t="s">
        <v>681</v>
      </c>
      <c r="C612" s="38">
        <v>2005</v>
      </c>
      <c r="D612" s="61">
        <v>63527</v>
      </c>
      <c r="E612" s="61">
        <v>35596</v>
      </c>
      <c r="F612" s="40">
        <f t="shared" si="144"/>
        <v>0.56032867914430085</v>
      </c>
      <c r="G612" s="49" t="s">
        <v>7</v>
      </c>
      <c r="H612" s="50">
        <v>21225</v>
      </c>
      <c r="I612" s="51">
        <f t="shared" si="145"/>
        <v>6169</v>
      </c>
      <c r="J612" s="44" t="s">
        <v>4</v>
      </c>
      <c r="K612" s="64">
        <v>15056</v>
      </c>
      <c r="L612" s="45">
        <f t="shared" si="146"/>
        <v>0.42296887290706819</v>
      </c>
      <c r="M612" s="45">
        <f t="shared" si="147"/>
        <v>0.2370015898751712</v>
      </c>
      <c r="N612" s="44">
        <f t="shared" si="148"/>
        <v>7528</v>
      </c>
      <c r="O612" s="44">
        <f t="shared" si="149"/>
        <v>7528</v>
      </c>
      <c r="P612" s="44">
        <f t="shared" si="150"/>
        <v>3177</v>
      </c>
      <c r="Q612" s="44" t="str">
        <f t="shared" si="151"/>
        <v/>
      </c>
      <c r="R612" s="44">
        <f t="shared" si="152"/>
        <v>636</v>
      </c>
      <c r="S612" s="39" t="str">
        <f t="shared" si="153"/>
        <v/>
      </c>
      <c r="T612" s="45">
        <f t="shared" si="154"/>
        <v>0.2370015898751712</v>
      </c>
      <c r="U612" s="45">
        <f t="shared" si="155"/>
        <v>0.79733026901947202</v>
      </c>
      <c r="W612" s="21" t="str">
        <f t="shared" si="156"/>
        <v>Lab</v>
      </c>
      <c r="X612" s="7" t="str">
        <f t="shared" si="157"/>
        <v>Lab</v>
      </c>
      <c r="Y612" s="7" t="str">
        <f t="shared" si="158"/>
        <v>Lab</v>
      </c>
      <c r="Z612" s="7" t="str">
        <f t="shared" si="159"/>
        <v>Con</v>
      </c>
      <c r="AA612" s="7" t="s">
        <v>7</v>
      </c>
      <c r="AB612" s="7" t="s">
        <v>7</v>
      </c>
      <c r="AC612" s="7" t="s">
        <v>7</v>
      </c>
    </row>
    <row r="613" spans="1:29" s="4" customFormat="1" ht="15.75" x14ac:dyDescent="0.25">
      <c r="A613" s="47" t="s">
        <v>622</v>
      </c>
      <c r="B613" s="48" t="s">
        <v>663</v>
      </c>
      <c r="C613" s="38">
        <v>2005</v>
      </c>
      <c r="D613" s="61">
        <v>60121</v>
      </c>
      <c r="E613" s="61">
        <v>35512</v>
      </c>
      <c r="F613" s="40">
        <f t="shared" si="144"/>
        <v>0.59067547113321472</v>
      </c>
      <c r="G613" s="49" t="s">
        <v>7</v>
      </c>
      <c r="H613" s="50">
        <v>19741</v>
      </c>
      <c r="I613" s="51">
        <f t="shared" si="145"/>
        <v>8089</v>
      </c>
      <c r="J613" s="44" t="s">
        <v>4</v>
      </c>
      <c r="K613" s="64">
        <v>11652</v>
      </c>
      <c r="L613" s="45">
        <f t="shared" si="146"/>
        <v>0.3281144401892318</v>
      </c>
      <c r="M613" s="45">
        <f t="shared" si="147"/>
        <v>0.19380915154438549</v>
      </c>
      <c r="N613" s="44">
        <f t="shared" si="148"/>
        <v>5826</v>
      </c>
      <c r="O613" s="44">
        <f t="shared" si="149"/>
        <v>5826</v>
      </c>
      <c r="P613" s="44">
        <f t="shared" si="150"/>
        <v>3007</v>
      </c>
      <c r="Q613" s="44" t="str">
        <f t="shared" si="151"/>
        <v/>
      </c>
      <c r="R613" s="44">
        <f t="shared" si="152"/>
        <v>602</v>
      </c>
      <c r="S613" s="39" t="str">
        <f t="shared" si="153"/>
        <v/>
      </c>
      <c r="T613" s="45">
        <f t="shared" si="154"/>
        <v>0.19380915154438549</v>
      </c>
      <c r="U613" s="45">
        <f t="shared" si="155"/>
        <v>0.78448462267760022</v>
      </c>
      <c r="W613" s="21" t="str">
        <f t="shared" si="156"/>
        <v>Lab</v>
      </c>
      <c r="X613" s="7" t="str">
        <f t="shared" si="157"/>
        <v>Lab</v>
      </c>
      <c r="Y613" s="7" t="str">
        <f t="shared" si="158"/>
        <v>Lab</v>
      </c>
      <c r="Z613" s="7" t="str">
        <f t="shared" si="159"/>
        <v>Con</v>
      </c>
      <c r="AA613" s="7" t="s">
        <v>7</v>
      </c>
      <c r="AB613" s="7" t="s">
        <v>7</v>
      </c>
      <c r="AC613" s="7" t="s">
        <v>7</v>
      </c>
    </row>
    <row r="614" spans="1:29" s="4" customFormat="1" ht="15.75" x14ac:dyDescent="0.25">
      <c r="A614" s="47" t="s">
        <v>623</v>
      </c>
      <c r="B614" s="48" t="s">
        <v>663</v>
      </c>
      <c r="C614" s="38">
        <v>2005</v>
      </c>
      <c r="D614" s="61">
        <v>66265</v>
      </c>
      <c r="E614" s="61">
        <v>34917</v>
      </c>
      <c r="F614" s="40">
        <f t="shared" si="144"/>
        <v>0.52692975175431978</v>
      </c>
      <c r="G614" s="49" t="s">
        <v>7</v>
      </c>
      <c r="H614" s="50">
        <v>18951</v>
      </c>
      <c r="I614" s="51">
        <f t="shared" si="145"/>
        <v>8057</v>
      </c>
      <c r="J614" s="44" t="s">
        <v>4</v>
      </c>
      <c r="K614" s="64">
        <v>10894</v>
      </c>
      <c r="L614" s="45">
        <f t="shared" si="146"/>
        <v>0.3119970215081479</v>
      </c>
      <c r="M614" s="45">
        <f t="shared" si="147"/>
        <v>0.16440051309137554</v>
      </c>
      <c r="N614" s="44">
        <f t="shared" si="148"/>
        <v>5447</v>
      </c>
      <c r="O614" s="44">
        <f t="shared" si="149"/>
        <v>5447</v>
      </c>
      <c r="P614" s="44">
        <f t="shared" si="150"/>
        <v>3314</v>
      </c>
      <c r="Q614" s="44" t="str">
        <f t="shared" si="151"/>
        <v/>
      </c>
      <c r="R614" s="44">
        <f t="shared" si="152"/>
        <v>663</v>
      </c>
      <c r="S614" s="39" t="str">
        <f t="shared" si="153"/>
        <v/>
      </c>
      <c r="T614" s="45">
        <f t="shared" si="154"/>
        <v>0.16440051309137554</v>
      </c>
      <c r="U614" s="45">
        <f t="shared" si="155"/>
        <v>0.69133026484569537</v>
      </c>
      <c r="W614" s="21" t="str">
        <f t="shared" si="156"/>
        <v>Lab</v>
      </c>
      <c r="X614" s="7" t="str">
        <f t="shared" si="157"/>
        <v>Lab</v>
      </c>
      <c r="Y614" s="7" t="str">
        <f t="shared" si="158"/>
        <v>Con</v>
      </c>
      <c r="Z614" s="7" t="str">
        <f t="shared" si="159"/>
        <v>Con</v>
      </c>
      <c r="AA614" s="7" t="s">
        <v>7</v>
      </c>
      <c r="AB614" s="7" t="s">
        <v>7</v>
      </c>
      <c r="AC614" s="7" t="s">
        <v>7</v>
      </c>
    </row>
    <row r="615" spans="1:29" s="4" customFormat="1" ht="15.75" x14ac:dyDescent="0.25">
      <c r="A615" s="47" t="s">
        <v>624</v>
      </c>
      <c r="B615" s="48" t="s">
        <v>666</v>
      </c>
      <c r="C615" s="38">
        <v>2005</v>
      </c>
      <c r="D615" s="61">
        <v>62188</v>
      </c>
      <c r="E615" s="61">
        <v>30966</v>
      </c>
      <c r="F615" s="40">
        <f t="shared" si="144"/>
        <v>0.49794172509165757</v>
      </c>
      <c r="G615" s="49" t="s">
        <v>7</v>
      </c>
      <c r="H615" s="50">
        <v>15840</v>
      </c>
      <c r="I615" s="51">
        <f t="shared" si="145"/>
        <v>6039</v>
      </c>
      <c r="J615" s="44" t="s">
        <v>724</v>
      </c>
      <c r="K615" s="64">
        <v>9801</v>
      </c>
      <c r="L615" s="45">
        <f t="shared" si="146"/>
        <v>0.31650842859910872</v>
      </c>
      <c r="M615" s="45">
        <f t="shared" si="147"/>
        <v>0.15760275294268991</v>
      </c>
      <c r="N615" s="44">
        <f t="shared" si="148"/>
        <v>4900.5</v>
      </c>
      <c r="O615" s="44">
        <f t="shared" si="149"/>
        <v>4900.5</v>
      </c>
      <c r="P615" s="44">
        <f t="shared" si="150"/>
        <v>3110</v>
      </c>
      <c r="Q615" s="44" t="str">
        <f t="shared" si="151"/>
        <v/>
      </c>
      <c r="R615" s="44">
        <f t="shared" si="152"/>
        <v>622</v>
      </c>
      <c r="S615" s="39" t="str">
        <f t="shared" si="153"/>
        <v/>
      </c>
      <c r="T615" s="45">
        <f t="shared" si="154"/>
        <v>0.15760275294268991</v>
      </c>
      <c r="U615" s="45">
        <f t="shared" si="155"/>
        <v>0.65554447803434746</v>
      </c>
      <c r="W615" s="21" t="str">
        <f t="shared" si="156"/>
        <v>Lab</v>
      </c>
      <c r="X615" s="7" t="str">
        <f t="shared" si="157"/>
        <v>Lab</v>
      </c>
      <c r="Y615" s="7" t="str">
        <f t="shared" si="158"/>
        <v>Resp</v>
      </c>
      <c r="Z615" s="7" t="str">
        <f t="shared" si="159"/>
        <v>Resp</v>
      </c>
      <c r="AA615" s="7" t="s">
        <v>7</v>
      </c>
      <c r="AB615" s="7" t="s">
        <v>7</v>
      </c>
      <c r="AC615" s="7" t="s">
        <v>7</v>
      </c>
    </row>
    <row r="616" spans="1:29" s="4" customFormat="1" ht="15.75" x14ac:dyDescent="0.25">
      <c r="A616" s="47" t="s">
        <v>684</v>
      </c>
      <c r="B616" s="48" t="s">
        <v>669</v>
      </c>
      <c r="C616" s="38">
        <v>2005</v>
      </c>
      <c r="D616" s="61">
        <v>82380</v>
      </c>
      <c r="E616" s="61">
        <v>55604</v>
      </c>
      <c r="F616" s="40">
        <f t="shared" si="144"/>
        <v>0.67496965282835641</v>
      </c>
      <c r="G616" s="49" t="s">
        <v>4</v>
      </c>
      <c r="H616" s="50">
        <v>24749</v>
      </c>
      <c r="I616" s="51">
        <f t="shared" si="145"/>
        <v>19400</v>
      </c>
      <c r="J616" s="44" t="s">
        <v>8</v>
      </c>
      <c r="K616" s="64">
        <v>5349</v>
      </c>
      <c r="L616" s="45">
        <f t="shared" si="146"/>
        <v>9.6198115243507659E-2</v>
      </c>
      <c r="M616" s="45">
        <f t="shared" si="147"/>
        <v>6.493080844865258E-2</v>
      </c>
      <c r="N616" s="44">
        <f t="shared" si="148"/>
        <v>2674.5</v>
      </c>
      <c r="O616" s="44" t="str">
        <f t="shared" si="149"/>
        <v/>
      </c>
      <c r="P616" s="44">
        <f t="shared" si="150"/>
        <v>4119</v>
      </c>
      <c r="Q616" s="44" t="str">
        <f t="shared" si="151"/>
        <v/>
      </c>
      <c r="R616" s="44">
        <f t="shared" si="152"/>
        <v>824</v>
      </c>
      <c r="S616" s="39" t="str">
        <f t="shared" si="153"/>
        <v/>
      </c>
      <c r="T616" s="45">
        <f t="shared" si="154"/>
        <v>6.493080844865258E-2</v>
      </c>
      <c r="U616" s="45">
        <f t="shared" si="155"/>
        <v>0.73990046127700904</v>
      </c>
      <c r="W616" s="21" t="str">
        <f t="shared" si="156"/>
        <v>Con</v>
      </c>
      <c r="X616" s="7" t="str">
        <f t="shared" si="157"/>
        <v>Con</v>
      </c>
      <c r="Y616" s="7" t="str">
        <f t="shared" si="158"/>
        <v>LD</v>
      </c>
      <c r="Z616" s="7" t="str">
        <f t="shared" si="159"/>
        <v>LD</v>
      </c>
      <c r="AA616" s="7" t="s">
        <v>4</v>
      </c>
      <c r="AB616" s="7" t="s">
        <v>4</v>
      </c>
      <c r="AC616" s="7" t="s">
        <v>4</v>
      </c>
    </row>
    <row r="617" spans="1:29" s="4" customFormat="1" ht="15.75" x14ac:dyDescent="0.25">
      <c r="A617" s="47" t="s">
        <v>626</v>
      </c>
      <c r="B617" s="48" t="s">
        <v>664</v>
      </c>
      <c r="C617" s="38">
        <v>2005</v>
      </c>
      <c r="D617" s="61">
        <v>70262</v>
      </c>
      <c r="E617" s="61">
        <v>49636</v>
      </c>
      <c r="F617" s="40">
        <f t="shared" si="144"/>
        <v>0.70644160428111924</v>
      </c>
      <c r="G617" s="49" t="s">
        <v>8</v>
      </c>
      <c r="H617" s="50">
        <v>22569</v>
      </c>
      <c r="I617" s="51">
        <f t="shared" si="145"/>
        <v>22302</v>
      </c>
      <c r="J617" s="44" t="s">
        <v>4</v>
      </c>
      <c r="K617" s="64">
        <v>267</v>
      </c>
      <c r="L617" s="45">
        <f t="shared" si="146"/>
        <v>5.3791602868885485E-3</v>
      </c>
      <c r="M617" s="45">
        <f t="shared" si="147"/>
        <v>3.800062622754832E-3</v>
      </c>
      <c r="N617" s="44">
        <f t="shared" si="148"/>
        <v>133.5</v>
      </c>
      <c r="O617" s="44" t="str">
        <f t="shared" si="149"/>
        <v/>
      </c>
      <c r="P617" s="44">
        <f t="shared" si="150"/>
        <v>3514</v>
      </c>
      <c r="Q617" s="44" t="str">
        <f t="shared" si="151"/>
        <v>YES</v>
      </c>
      <c r="R617" s="44">
        <f t="shared" si="152"/>
        <v>703</v>
      </c>
      <c r="S617" s="39" t="str">
        <f t="shared" si="153"/>
        <v>YES</v>
      </c>
      <c r="T617" s="45">
        <f t="shared" si="154"/>
        <v>3.800062622754832E-3</v>
      </c>
      <c r="U617" s="45">
        <f t="shared" si="155"/>
        <v>0.71024166690387402</v>
      </c>
      <c r="W617" s="21" t="str">
        <f t="shared" si="156"/>
        <v>Con</v>
      </c>
      <c r="X617" s="7" t="str">
        <f t="shared" si="157"/>
        <v>Con</v>
      </c>
      <c r="Y617" s="7" t="str">
        <f t="shared" si="158"/>
        <v>Con</v>
      </c>
      <c r="Z617" s="7" t="str">
        <f t="shared" si="159"/>
        <v>Con</v>
      </c>
      <c r="AA617" s="7" t="s">
        <v>4</v>
      </c>
      <c r="AB617" s="6" t="s">
        <v>8</v>
      </c>
      <c r="AC617" s="6" t="s">
        <v>8</v>
      </c>
    </row>
    <row r="618" spans="1:29" s="4" customFormat="1" ht="15.75" x14ac:dyDescent="0.25">
      <c r="A618" s="52" t="s">
        <v>627</v>
      </c>
      <c r="B618" s="48" t="s">
        <v>669</v>
      </c>
      <c r="C618" s="38">
        <v>2005</v>
      </c>
      <c r="D618" s="61">
        <v>74985</v>
      </c>
      <c r="E618" s="61">
        <v>49095</v>
      </c>
      <c r="F618" s="40">
        <f t="shared" si="144"/>
        <v>0.65473094618923788</v>
      </c>
      <c r="G618" s="49" t="s">
        <v>4</v>
      </c>
      <c r="H618" s="50">
        <v>19804</v>
      </c>
      <c r="I618" s="51">
        <f t="shared" si="145"/>
        <v>17725</v>
      </c>
      <c r="J618" s="44" t="s">
        <v>8</v>
      </c>
      <c r="K618" s="64">
        <v>2079</v>
      </c>
      <c r="L618" s="45">
        <f t="shared" si="146"/>
        <v>4.2346471127406048E-2</v>
      </c>
      <c r="M618" s="45">
        <f t="shared" si="147"/>
        <v>2.7725545109021803E-2</v>
      </c>
      <c r="N618" s="44">
        <f t="shared" si="148"/>
        <v>1039.5</v>
      </c>
      <c r="O618" s="44" t="str">
        <f t="shared" si="149"/>
        <v/>
      </c>
      <c r="P618" s="44">
        <f t="shared" si="150"/>
        <v>3750</v>
      </c>
      <c r="Q618" s="44" t="str">
        <f t="shared" si="151"/>
        <v>YES</v>
      </c>
      <c r="R618" s="44">
        <f t="shared" si="152"/>
        <v>750</v>
      </c>
      <c r="S618" s="39" t="str">
        <f t="shared" si="153"/>
        <v/>
      </c>
      <c r="T618" s="45">
        <f t="shared" si="154"/>
        <v>2.7725545109021803E-2</v>
      </c>
      <c r="U618" s="45">
        <f t="shared" si="155"/>
        <v>0.68245649129825969</v>
      </c>
      <c r="W618" s="21" t="str">
        <f t="shared" si="156"/>
        <v>LD</v>
      </c>
      <c r="X618" s="7" t="str">
        <f t="shared" si="157"/>
        <v>Con</v>
      </c>
      <c r="Y618" s="7" t="str">
        <f t="shared" si="158"/>
        <v>LD</v>
      </c>
      <c r="Z618" s="7" t="str">
        <f t="shared" si="159"/>
        <v>LD</v>
      </c>
      <c r="AA618" s="7" t="s">
        <v>8</v>
      </c>
      <c r="AB618" s="7" t="s">
        <v>4</v>
      </c>
      <c r="AC618" s="7" t="s">
        <v>4</v>
      </c>
    </row>
    <row r="619" spans="1:29" s="4" customFormat="1" ht="15.75" x14ac:dyDescent="0.25">
      <c r="A619" s="47" t="s">
        <v>628</v>
      </c>
      <c r="B619" s="48" t="s">
        <v>664</v>
      </c>
      <c r="C619" s="38">
        <v>2005</v>
      </c>
      <c r="D619" s="61">
        <v>64267</v>
      </c>
      <c r="E619" s="61">
        <v>34278</v>
      </c>
      <c r="F619" s="40">
        <f t="shared" si="144"/>
        <v>0.5333686028599437</v>
      </c>
      <c r="G619" s="49" t="s">
        <v>7</v>
      </c>
      <c r="H619" s="50">
        <v>18901</v>
      </c>
      <c r="I619" s="51">
        <f t="shared" si="145"/>
        <v>7134</v>
      </c>
      <c r="J619" s="44" t="s">
        <v>4</v>
      </c>
      <c r="K619" s="64">
        <v>11767</v>
      </c>
      <c r="L619" s="45">
        <f t="shared" si="146"/>
        <v>0.34328140498278781</v>
      </c>
      <c r="M619" s="45">
        <f t="shared" si="147"/>
        <v>0.18309552336346804</v>
      </c>
      <c r="N619" s="44">
        <f t="shared" si="148"/>
        <v>5883.5</v>
      </c>
      <c r="O619" s="44">
        <f t="shared" si="149"/>
        <v>5883.5</v>
      </c>
      <c r="P619" s="44">
        <f t="shared" si="150"/>
        <v>3214</v>
      </c>
      <c r="Q619" s="44" t="str">
        <f t="shared" si="151"/>
        <v/>
      </c>
      <c r="R619" s="44">
        <f t="shared" si="152"/>
        <v>643</v>
      </c>
      <c r="S619" s="39" t="str">
        <f t="shared" si="153"/>
        <v/>
      </c>
      <c r="T619" s="45">
        <f t="shared" si="154"/>
        <v>0.18309552336346804</v>
      </c>
      <c r="U619" s="45">
        <f t="shared" si="155"/>
        <v>0.71646412622341171</v>
      </c>
      <c r="W619" s="21" t="str">
        <f t="shared" si="156"/>
        <v>Lab</v>
      </c>
      <c r="X619" s="7" t="str">
        <f t="shared" si="157"/>
        <v>Lab</v>
      </c>
      <c r="Y619" s="7" t="str">
        <f t="shared" si="158"/>
        <v>Con</v>
      </c>
      <c r="Z619" s="7" t="str">
        <f t="shared" si="159"/>
        <v>Con</v>
      </c>
      <c r="AA619" s="7" t="s">
        <v>7</v>
      </c>
      <c r="AB619" s="7" t="s">
        <v>7</v>
      </c>
      <c r="AC619" s="7" t="s">
        <v>7</v>
      </c>
    </row>
    <row r="620" spans="1:29" s="4" customFormat="1" ht="15.75" x14ac:dyDescent="0.25">
      <c r="A620" s="52" t="s">
        <v>629</v>
      </c>
      <c r="B620" s="48" t="s">
        <v>669</v>
      </c>
      <c r="C620" s="38">
        <v>2005</v>
      </c>
      <c r="D620" s="61">
        <v>80874</v>
      </c>
      <c r="E620" s="61">
        <v>56061</v>
      </c>
      <c r="F620" s="40">
        <f t="shared" si="144"/>
        <v>0.69318940574226573</v>
      </c>
      <c r="G620" s="49" t="s">
        <v>4</v>
      </c>
      <c r="H620" s="50">
        <v>26282</v>
      </c>
      <c r="I620" s="51">
        <f t="shared" si="145"/>
        <v>20979</v>
      </c>
      <c r="J620" s="44" t="s">
        <v>8</v>
      </c>
      <c r="K620" s="64">
        <v>5303</v>
      </c>
      <c r="L620" s="45">
        <f t="shared" si="146"/>
        <v>9.4593389343750556E-2</v>
      </c>
      <c r="M620" s="45">
        <f t="shared" si="147"/>
        <v>6.5571135346341222E-2</v>
      </c>
      <c r="N620" s="44">
        <f t="shared" si="148"/>
        <v>2651.5</v>
      </c>
      <c r="O620" s="44" t="str">
        <f t="shared" si="149"/>
        <v/>
      </c>
      <c r="P620" s="44">
        <f t="shared" si="150"/>
        <v>4044</v>
      </c>
      <c r="Q620" s="44" t="str">
        <f t="shared" si="151"/>
        <v/>
      </c>
      <c r="R620" s="44">
        <f t="shared" si="152"/>
        <v>809</v>
      </c>
      <c r="S620" s="39" t="str">
        <f t="shared" si="153"/>
        <v/>
      </c>
      <c r="T620" s="45">
        <f t="shared" si="154"/>
        <v>6.5571135346341222E-2</v>
      </c>
      <c r="U620" s="45">
        <f t="shared" si="155"/>
        <v>0.75876054108860691</v>
      </c>
      <c r="W620" s="21" t="str">
        <f t="shared" si="156"/>
        <v>Con</v>
      </c>
      <c r="X620" s="7" t="str">
        <f t="shared" si="157"/>
        <v>Con</v>
      </c>
      <c r="Y620" s="7" t="str">
        <f t="shared" si="158"/>
        <v>Con</v>
      </c>
      <c r="Z620" s="7" t="str">
        <f t="shared" si="159"/>
        <v>LD</v>
      </c>
      <c r="AA620" s="7" t="s">
        <v>4</v>
      </c>
      <c r="AB620" s="7" t="s">
        <v>4</v>
      </c>
      <c r="AC620" s="10" t="s">
        <v>4</v>
      </c>
    </row>
    <row r="621" spans="1:29" s="4" customFormat="1" ht="15.75" x14ac:dyDescent="0.25">
      <c r="A621" s="47" t="s">
        <v>631</v>
      </c>
      <c r="B621" s="48" t="s">
        <v>666</v>
      </c>
      <c r="C621" s="38">
        <v>2005</v>
      </c>
      <c r="D621" s="61">
        <v>63696</v>
      </c>
      <c r="E621" s="61">
        <v>43404</v>
      </c>
      <c r="F621" s="40">
        <f t="shared" si="144"/>
        <v>0.6814242652599849</v>
      </c>
      <c r="G621" s="49" t="s">
        <v>4</v>
      </c>
      <c r="H621" s="50">
        <v>17886</v>
      </c>
      <c r="I621" s="51">
        <f t="shared" si="145"/>
        <v>15585</v>
      </c>
      <c r="J621" s="44" t="s">
        <v>7</v>
      </c>
      <c r="K621" s="64">
        <v>2301</v>
      </c>
      <c r="L621" s="45">
        <f t="shared" si="146"/>
        <v>5.3013547138512578E-2</v>
      </c>
      <c r="M621" s="45">
        <f t="shared" si="147"/>
        <v>3.612471740768651E-2</v>
      </c>
      <c r="N621" s="44">
        <f t="shared" si="148"/>
        <v>1150.5</v>
      </c>
      <c r="O621" s="44" t="str">
        <f t="shared" si="149"/>
        <v/>
      </c>
      <c r="P621" s="44">
        <f t="shared" si="150"/>
        <v>3185</v>
      </c>
      <c r="Q621" s="44" t="str">
        <f t="shared" si="151"/>
        <v>YES</v>
      </c>
      <c r="R621" s="44">
        <f t="shared" si="152"/>
        <v>637</v>
      </c>
      <c r="S621" s="39" t="str">
        <f t="shared" si="153"/>
        <v/>
      </c>
      <c r="T621" s="45">
        <f t="shared" si="154"/>
        <v>3.612471740768651E-2</v>
      </c>
      <c r="U621" s="45">
        <f t="shared" si="155"/>
        <v>0.71754898266767142</v>
      </c>
      <c r="W621" s="21" t="str">
        <f t="shared" si="156"/>
        <v>Lab</v>
      </c>
      <c r="X621" s="7" t="str">
        <f t="shared" si="157"/>
        <v>Con</v>
      </c>
      <c r="Y621" s="7" t="str">
        <f t="shared" si="158"/>
        <v>Lab</v>
      </c>
      <c r="Z621" s="7" t="str">
        <f t="shared" si="159"/>
        <v>Lab</v>
      </c>
      <c r="AA621" s="7" t="s">
        <v>7</v>
      </c>
      <c r="AB621" s="7" t="s">
        <v>4</v>
      </c>
      <c r="AC621" s="7" t="s">
        <v>4</v>
      </c>
    </row>
    <row r="622" spans="1:29" s="4" customFormat="1" ht="15.75" x14ac:dyDescent="0.25">
      <c r="A622" s="52" t="s">
        <v>632</v>
      </c>
      <c r="B622" s="48" t="s">
        <v>662</v>
      </c>
      <c r="C622" s="38">
        <v>2005</v>
      </c>
      <c r="D622" s="61">
        <v>83935</v>
      </c>
      <c r="E622" s="61">
        <v>61658</v>
      </c>
      <c r="F622" s="40">
        <f t="shared" si="144"/>
        <v>0.73459224399833201</v>
      </c>
      <c r="G622" s="49" t="s">
        <v>8</v>
      </c>
      <c r="H622" s="50">
        <v>31225</v>
      </c>
      <c r="I622" s="51">
        <f t="shared" si="145"/>
        <v>23749</v>
      </c>
      <c r="J622" s="44" t="s">
        <v>4</v>
      </c>
      <c r="K622" s="64">
        <v>7476</v>
      </c>
      <c r="L622" s="45">
        <f t="shared" si="146"/>
        <v>0.1212494728988939</v>
      </c>
      <c r="M622" s="45">
        <f t="shared" si="147"/>
        <v>8.9068922380413418E-2</v>
      </c>
      <c r="N622" s="44">
        <f t="shared" si="148"/>
        <v>3738</v>
      </c>
      <c r="O622" s="44" t="str">
        <f t="shared" si="149"/>
        <v/>
      </c>
      <c r="P622" s="44">
        <f t="shared" si="150"/>
        <v>4197</v>
      </c>
      <c r="Q622" s="44" t="str">
        <f t="shared" si="151"/>
        <v/>
      </c>
      <c r="R622" s="44">
        <f t="shared" si="152"/>
        <v>840</v>
      </c>
      <c r="S622" s="39" t="str">
        <f t="shared" si="153"/>
        <v/>
      </c>
      <c r="T622" s="45">
        <f t="shared" si="154"/>
        <v>8.9068922380413418E-2</v>
      </c>
      <c r="U622" s="45">
        <f t="shared" si="155"/>
        <v>0.82366116637874542</v>
      </c>
      <c r="W622" s="21" t="str">
        <f t="shared" si="156"/>
        <v>LD</v>
      </c>
      <c r="X622" s="7" t="str">
        <f t="shared" si="157"/>
        <v>LD</v>
      </c>
      <c r="Y622" s="7" t="str">
        <f t="shared" si="158"/>
        <v>LD</v>
      </c>
      <c r="Z622" s="7" t="str">
        <f t="shared" si="159"/>
        <v>Con</v>
      </c>
      <c r="AA622" s="7" t="s">
        <v>8</v>
      </c>
      <c r="AB622" s="6" t="s">
        <v>8</v>
      </c>
      <c r="AC622" s="6" t="s">
        <v>8</v>
      </c>
    </row>
    <row r="623" spans="1:29" s="4" customFormat="1" ht="15.75" x14ac:dyDescent="0.25">
      <c r="A623" s="52" t="s">
        <v>633</v>
      </c>
      <c r="B623" s="48" t="s">
        <v>662</v>
      </c>
      <c r="C623" s="38">
        <v>2005</v>
      </c>
      <c r="D623" s="61">
        <v>66827</v>
      </c>
      <c r="E623" s="61">
        <v>43693</v>
      </c>
      <c r="F623" s="40">
        <f t="shared" si="144"/>
        <v>0.65382255675101386</v>
      </c>
      <c r="G623" s="49" t="s">
        <v>4</v>
      </c>
      <c r="H623" s="50">
        <v>21646</v>
      </c>
      <c r="I623" s="51">
        <f t="shared" si="145"/>
        <v>11354</v>
      </c>
      <c r="J623" s="44" t="s">
        <v>8</v>
      </c>
      <c r="K623" s="64">
        <v>10292</v>
      </c>
      <c r="L623" s="45">
        <f t="shared" si="146"/>
        <v>0.23555260568054379</v>
      </c>
      <c r="M623" s="45">
        <f t="shared" si="147"/>
        <v>0.15400960689541651</v>
      </c>
      <c r="N623" s="44">
        <f t="shared" si="148"/>
        <v>5146</v>
      </c>
      <c r="O623" s="44" t="str">
        <f t="shared" si="149"/>
        <v/>
      </c>
      <c r="P623" s="44">
        <f t="shared" si="150"/>
        <v>3342</v>
      </c>
      <c r="Q623" s="44" t="str">
        <f t="shared" si="151"/>
        <v/>
      </c>
      <c r="R623" s="44">
        <f t="shared" si="152"/>
        <v>669</v>
      </c>
      <c r="S623" s="39" t="str">
        <f t="shared" si="153"/>
        <v/>
      </c>
      <c r="T623" s="45">
        <f t="shared" si="154"/>
        <v>0.15400960689541651</v>
      </c>
      <c r="U623" s="45">
        <f t="shared" si="155"/>
        <v>0.8078321636464304</v>
      </c>
      <c r="W623" s="21" t="str">
        <f t="shared" si="156"/>
        <v>Con</v>
      </c>
      <c r="X623" s="7" t="str">
        <f t="shared" si="157"/>
        <v>Con</v>
      </c>
      <c r="Y623" s="7" t="str">
        <f t="shared" si="158"/>
        <v>Con</v>
      </c>
      <c r="Z623" s="7" t="str">
        <f t="shared" si="159"/>
        <v>LD</v>
      </c>
      <c r="AA623" s="7" t="s">
        <v>4</v>
      </c>
      <c r="AB623" s="7" t="s">
        <v>4</v>
      </c>
      <c r="AC623" s="7" t="s">
        <v>4</v>
      </c>
    </row>
    <row r="624" spans="1:29" s="4" customFormat="1" ht="15.75" x14ac:dyDescent="0.25">
      <c r="A624" s="52" t="s">
        <v>634</v>
      </c>
      <c r="B624" s="48" t="s">
        <v>664</v>
      </c>
      <c r="C624" s="38">
        <v>2005</v>
      </c>
      <c r="D624" s="61">
        <v>58834</v>
      </c>
      <c r="E624" s="61">
        <v>39704</v>
      </c>
      <c r="F624" s="40">
        <f t="shared" si="144"/>
        <v>0.67484787707788019</v>
      </c>
      <c r="G624" s="49" t="s">
        <v>7</v>
      </c>
      <c r="H624" s="50">
        <v>16892</v>
      </c>
      <c r="I624" s="51">
        <f t="shared" si="145"/>
        <v>13168</v>
      </c>
      <c r="J624" s="44" t="s">
        <v>4</v>
      </c>
      <c r="K624" s="64">
        <v>3724</v>
      </c>
      <c r="L624" s="45">
        <f t="shared" si="146"/>
        <v>9.3794076163610726E-2</v>
      </c>
      <c r="M624" s="45">
        <f t="shared" si="147"/>
        <v>6.3296733181493689E-2</v>
      </c>
      <c r="N624" s="44">
        <f t="shared" si="148"/>
        <v>1862</v>
      </c>
      <c r="O624" s="44">
        <f t="shared" si="149"/>
        <v>1862</v>
      </c>
      <c r="P624" s="44">
        <f t="shared" si="150"/>
        <v>2942</v>
      </c>
      <c r="Q624" s="44" t="str">
        <f t="shared" si="151"/>
        <v/>
      </c>
      <c r="R624" s="44">
        <f t="shared" si="152"/>
        <v>589</v>
      </c>
      <c r="S624" s="39" t="str">
        <f t="shared" si="153"/>
        <v/>
      </c>
      <c r="T624" s="45">
        <f t="shared" si="154"/>
        <v>6.3296733181493689E-2</v>
      </c>
      <c r="U624" s="45">
        <f t="shared" si="155"/>
        <v>0.73814461025937383</v>
      </c>
      <c r="W624" s="21" t="str">
        <f t="shared" si="156"/>
        <v>Lab</v>
      </c>
      <c r="X624" s="7" t="str">
        <f t="shared" si="157"/>
        <v>Lab</v>
      </c>
      <c r="Y624" s="7" t="str">
        <f t="shared" si="158"/>
        <v>Con</v>
      </c>
      <c r="Z624" s="7" t="str">
        <f t="shared" si="159"/>
        <v>Con</v>
      </c>
      <c r="AA624" s="7" t="s">
        <v>4</v>
      </c>
      <c r="AB624" s="10" t="s">
        <v>4</v>
      </c>
      <c r="AC624" s="10" t="s">
        <v>4</v>
      </c>
    </row>
    <row r="625" spans="1:29" s="4" customFormat="1" ht="15.75" x14ac:dyDescent="0.25">
      <c r="A625" s="52" t="s">
        <v>635</v>
      </c>
      <c r="B625" s="48" t="s">
        <v>664</v>
      </c>
      <c r="C625" s="38">
        <v>2005</v>
      </c>
      <c r="D625" s="61">
        <v>61050</v>
      </c>
      <c r="E625" s="61">
        <v>41233</v>
      </c>
      <c r="F625" s="40">
        <f t="shared" si="144"/>
        <v>0.67539721539721542</v>
      </c>
      <c r="G625" s="49" t="s">
        <v>7</v>
      </c>
      <c r="H625" s="50">
        <v>17543</v>
      </c>
      <c r="I625" s="51">
        <f t="shared" si="145"/>
        <v>16446</v>
      </c>
      <c r="J625" s="44" t="s">
        <v>4</v>
      </c>
      <c r="K625" s="64">
        <v>1097</v>
      </c>
      <c r="L625" s="45">
        <f t="shared" si="146"/>
        <v>2.6604903839157958E-2</v>
      </c>
      <c r="M625" s="45">
        <f t="shared" si="147"/>
        <v>1.7968877968877969E-2</v>
      </c>
      <c r="N625" s="44">
        <f t="shared" si="148"/>
        <v>548.5</v>
      </c>
      <c r="O625" s="44">
        <f t="shared" si="149"/>
        <v>548.5</v>
      </c>
      <c r="P625" s="44">
        <f t="shared" si="150"/>
        <v>3053</v>
      </c>
      <c r="Q625" s="44" t="str">
        <f t="shared" si="151"/>
        <v>YES</v>
      </c>
      <c r="R625" s="44">
        <f t="shared" si="152"/>
        <v>611</v>
      </c>
      <c r="S625" s="39" t="str">
        <f t="shared" si="153"/>
        <v/>
      </c>
      <c r="T625" s="45">
        <f t="shared" si="154"/>
        <v>1.7968877968877969E-2</v>
      </c>
      <c r="U625" s="45">
        <f t="shared" si="155"/>
        <v>0.69336609336609334</v>
      </c>
      <c r="W625" s="21" t="str">
        <f t="shared" si="156"/>
        <v>Con</v>
      </c>
      <c r="X625" s="7" t="str">
        <f t="shared" si="157"/>
        <v>Lab</v>
      </c>
      <c r="Y625" s="7" t="str">
        <f t="shared" si="158"/>
        <v>Con</v>
      </c>
      <c r="Z625" s="7" t="str">
        <f t="shared" si="159"/>
        <v>Con</v>
      </c>
      <c r="AA625" s="7" t="s">
        <v>4</v>
      </c>
      <c r="AB625" s="10" t="s">
        <v>4</v>
      </c>
      <c r="AC625" s="10" t="s">
        <v>4</v>
      </c>
    </row>
    <row r="626" spans="1:29" s="4" customFormat="1" ht="15.75" x14ac:dyDescent="0.25">
      <c r="A626" s="47" t="s">
        <v>637</v>
      </c>
      <c r="B626" s="48" t="s">
        <v>662</v>
      </c>
      <c r="C626" s="38">
        <v>2005</v>
      </c>
      <c r="D626" s="61">
        <v>77502</v>
      </c>
      <c r="E626" s="61">
        <v>53869</v>
      </c>
      <c r="F626" s="40">
        <f t="shared" si="144"/>
        <v>0.69506593378235404</v>
      </c>
      <c r="G626" s="49" t="s">
        <v>4</v>
      </c>
      <c r="H626" s="50">
        <v>26571</v>
      </c>
      <c r="I626" s="51">
        <f t="shared" si="145"/>
        <v>12415</v>
      </c>
      <c r="J626" s="44" t="s">
        <v>8</v>
      </c>
      <c r="K626" s="64">
        <v>14156</v>
      </c>
      <c r="L626" s="45">
        <f t="shared" si="146"/>
        <v>0.26278564666134513</v>
      </c>
      <c r="M626" s="45">
        <f t="shared" si="147"/>
        <v>0.18265335088126758</v>
      </c>
      <c r="N626" s="44">
        <f t="shared" si="148"/>
        <v>7078</v>
      </c>
      <c r="O626" s="44" t="str">
        <f t="shared" si="149"/>
        <v/>
      </c>
      <c r="P626" s="44">
        <f t="shared" si="150"/>
        <v>3876</v>
      </c>
      <c r="Q626" s="44" t="str">
        <f t="shared" si="151"/>
        <v/>
      </c>
      <c r="R626" s="44">
        <f t="shared" si="152"/>
        <v>776</v>
      </c>
      <c r="S626" s="39" t="str">
        <f t="shared" si="153"/>
        <v/>
      </c>
      <c r="T626" s="45">
        <f t="shared" si="154"/>
        <v>0.18265335088126758</v>
      </c>
      <c r="U626" s="45">
        <f t="shared" si="155"/>
        <v>0.87771928466362159</v>
      </c>
      <c r="W626" s="21" t="str">
        <f t="shared" si="156"/>
        <v>Con</v>
      </c>
      <c r="X626" s="7" t="str">
        <f t="shared" si="157"/>
        <v>Con</v>
      </c>
      <c r="Y626" s="7" t="str">
        <f t="shared" si="158"/>
        <v>Con</v>
      </c>
      <c r="Z626" s="7" t="str">
        <f t="shared" si="159"/>
        <v>Con</v>
      </c>
      <c r="AA626" s="7" t="s">
        <v>4</v>
      </c>
      <c r="AB626" s="7" t="s">
        <v>4</v>
      </c>
      <c r="AC626" s="7" t="s">
        <v>4</v>
      </c>
    </row>
    <row r="627" spans="1:29" s="4" customFormat="1" ht="15.75" x14ac:dyDescent="0.25">
      <c r="A627" s="47" t="s">
        <v>638</v>
      </c>
      <c r="B627" s="48" t="s">
        <v>662</v>
      </c>
      <c r="C627" s="38">
        <v>2005</v>
      </c>
      <c r="D627" s="61">
        <v>72676</v>
      </c>
      <c r="E627" s="61">
        <v>46045</v>
      </c>
      <c r="F627" s="40">
        <f t="shared" si="144"/>
        <v>0.63356541361659968</v>
      </c>
      <c r="G627" s="49" t="s">
        <v>4</v>
      </c>
      <c r="H627" s="50">
        <v>21838</v>
      </c>
      <c r="I627" s="51">
        <f t="shared" si="145"/>
        <v>15226</v>
      </c>
      <c r="J627" s="44" t="s">
        <v>8</v>
      </c>
      <c r="K627" s="64">
        <v>6612</v>
      </c>
      <c r="L627" s="45">
        <f t="shared" si="146"/>
        <v>0.14359865349114997</v>
      </c>
      <c r="M627" s="45">
        <f t="shared" si="147"/>
        <v>9.0979140293907204E-2</v>
      </c>
      <c r="N627" s="44">
        <f t="shared" si="148"/>
        <v>3306</v>
      </c>
      <c r="O627" s="44" t="str">
        <f t="shared" si="149"/>
        <v/>
      </c>
      <c r="P627" s="44">
        <f t="shared" si="150"/>
        <v>3634</v>
      </c>
      <c r="Q627" s="44" t="str">
        <f t="shared" si="151"/>
        <v/>
      </c>
      <c r="R627" s="44">
        <f t="shared" si="152"/>
        <v>727</v>
      </c>
      <c r="S627" s="39" t="str">
        <f t="shared" si="153"/>
        <v/>
      </c>
      <c r="T627" s="45">
        <f t="shared" si="154"/>
        <v>9.0979140293907204E-2</v>
      </c>
      <c r="U627" s="45">
        <f t="shared" si="155"/>
        <v>0.72454455391050687</v>
      </c>
      <c r="W627" s="21" t="str">
        <f t="shared" si="156"/>
        <v>Con</v>
      </c>
      <c r="X627" s="7" t="str">
        <f t="shared" si="157"/>
        <v>Con</v>
      </c>
      <c r="Y627" s="7" t="str">
        <f t="shared" si="158"/>
        <v>LD</v>
      </c>
      <c r="Z627" s="7" t="str">
        <f t="shared" si="159"/>
        <v>LD</v>
      </c>
      <c r="AA627" s="7" t="s">
        <v>4</v>
      </c>
      <c r="AB627" s="7" t="s">
        <v>4</v>
      </c>
      <c r="AC627" s="7" t="s">
        <v>4</v>
      </c>
    </row>
    <row r="628" spans="1:29" s="4" customFormat="1" ht="15.75" x14ac:dyDescent="0.25">
      <c r="A628" s="47" t="s">
        <v>639</v>
      </c>
      <c r="B628" s="48" t="s">
        <v>662</v>
      </c>
      <c r="C628" s="38">
        <v>2005</v>
      </c>
      <c r="D628" s="61">
        <v>67369</v>
      </c>
      <c r="E628" s="61">
        <v>46072</v>
      </c>
      <c r="F628" s="40">
        <f t="shared" si="144"/>
        <v>0.68387537294601375</v>
      </c>
      <c r="G628" s="49" t="s">
        <v>4</v>
      </c>
      <c r="H628" s="50">
        <v>22174</v>
      </c>
      <c r="I628" s="51">
        <f t="shared" si="145"/>
        <v>14934</v>
      </c>
      <c r="J628" s="44" t="s">
        <v>8</v>
      </c>
      <c r="K628" s="64">
        <v>7240</v>
      </c>
      <c r="L628" s="45">
        <f t="shared" si="146"/>
        <v>0.15714533773224518</v>
      </c>
      <c r="M628" s="45">
        <f t="shared" si="147"/>
        <v>0.10746782644836646</v>
      </c>
      <c r="N628" s="44">
        <f t="shared" si="148"/>
        <v>3620</v>
      </c>
      <c r="O628" s="44" t="str">
        <f t="shared" si="149"/>
        <v/>
      </c>
      <c r="P628" s="44">
        <f t="shared" si="150"/>
        <v>3369</v>
      </c>
      <c r="Q628" s="44" t="str">
        <f t="shared" si="151"/>
        <v/>
      </c>
      <c r="R628" s="44">
        <f t="shared" si="152"/>
        <v>674</v>
      </c>
      <c r="S628" s="39" t="str">
        <f t="shared" si="153"/>
        <v/>
      </c>
      <c r="T628" s="45">
        <f t="shared" si="154"/>
        <v>0.10746782644836646</v>
      </c>
      <c r="U628" s="45">
        <f t="shared" si="155"/>
        <v>0.79134319939438025</v>
      </c>
      <c r="W628" s="21" t="str">
        <f t="shared" si="156"/>
        <v>Con</v>
      </c>
      <c r="X628" s="7" t="str">
        <f t="shared" si="157"/>
        <v>Con</v>
      </c>
      <c r="Y628" s="7" t="str">
        <f t="shared" si="158"/>
        <v>Con</v>
      </c>
      <c r="Z628" s="7" t="str">
        <f t="shared" si="159"/>
        <v>LD</v>
      </c>
      <c r="AA628" s="7" t="s">
        <v>4</v>
      </c>
      <c r="AB628" s="7" t="s">
        <v>4</v>
      </c>
      <c r="AC628" s="10" t="s">
        <v>4</v>
      </c>
    </row>
    <row r="629" spans="1:29" s="4" customFormat="1" ht="15.75" x14ac:dyDescent="0.25">
      <c r="A629" s="47" t="s">
        <v>640</v>
      </c>
      <c r="B629" s="48" t="s">
        <v>663</v>
      </c>
      <c r="C629" s="38">
        <v>2005</v>
      </c>
      <c r="D629" s="61">
        <v>60502</v>
      </c>
      <c r="E629" s="61">
        <v>32956</v>
      </c>
      <c r="F629" s="40">
        <f t="shared" si="144"/>
        <v>0.54470926580939472</v>
      </c>
      <c r="G629" s="49" t="s">
        <v>7</v>
      </c>
      <c r="H629" s="50">
        <v>17948</v>
      </c>
      <c r="I629" s="51">
        <f t="shared" si="145"/>
        <v>9792</v>
      </c>
      <c r="J629" s="44" t="s">
        <v>4</v>
      </c>
      <c r="K629" s="64">
        <v>8156</v>
      </c>
      <c r="L629" s="45">
        <f t="shared" si="146"/>
        <v>0.24748149047214468</v>
      </c>
      <c r="M629" s="45">
        <f t="shared" si="147"/>
        <v>0.13480546097649665</v>
      </c>
      <c r="N629" s="44">
        <f t="shared" si="148"/>
        <v>4078</v>
      </c>
      <c r="O629" s="44">
        <f t="shared" si="149"/>
        <v>4078</v>
      </c>
      <c r="P629" s="44">
        <f t="shared" si="150"/>
        <v>3026</v>
      </c>
      <c r="Q629" s="44" t="str">
        <f t="shared" si="151"/>
        <v/>
      </c>
      <c r="R629" s="44">
        <f t="shared" si="152"/>
        <v>606</v>
      </c>
      <c r="S629" s="39" t="str">
        <f t="shared" si="153"/>
        <v/>
      </c>
      <c r="T629" s="45">
        <f t="shared" si="154"/>
        <v>0.13480546097649665</v>
      </c>
      <c r="U629" s="45">
        <f t="shared" si="155"/>
        <v>0.67951472678589142</v>
      </c>
      <c r="W629" s="21" t="str">
        <f t="shared" si="156"/>
        <v>Lab</v>
      </c>
      <c r="X629" s="7" t="str">
        <f t="shared" si="157"/>
        <v>Lab</v>
      </c>
      <c r="Y629" s="7" t="str">
        <f t="shared" si="158"/>
        <v>Con</v>
      </c>
      <c r="Z629" s="7" t="str">
        <f t="shared" si="159"/>
        <v>Con</v>
      </c>
      <c r="AA629" s="7" t="s">
        <v>7</v>
      </c>
      <c r="AB629" s="7" t="s">
        <v>7</v>
      </c>
      <c r="AC629" s="7" t="s">
        <v>7</v>
      </c>
    </row>
    <row r="630" spans="1:29" s="4" customFormat="1" ht="15.75" x14ac:dyDescent="0.25">
      <c r="A630" s="47" t="s">
        <v>641</v>
      </c>
      <c r="B630" s="48" t="s">
        <v>663</v>
      </c>
      <c r="C630" s="38">
        <v>2005</v>
      </c>
      <c r="D630" s="61">
        <v>54033</v>
      </c>
      <c r="E630" s="61">
        <v>28251</v>
      </c>
      <c r="F630" s="40">
        <f t="shared" si="144"/>
        <v>0.52284714896452167</v>
      </c>
      <c r="G630" s="49" t="s">
        <v>7</v>
      </c>
      <c r="H630" s="50">
        <v>16790</v>
      </c>
      <c r="I630" s="51">
        <f t="shared" si="145"/>
        <v>6295</v>
      </c>
      <c r="J630" s="44" t="s">
        <v>4</v>
      </c>
      <c r="K630" s="64">
        <v>10495</v>
      </c>
      <c r="L630" s="45">
        <f t="shared" si="146"/>
        <v>0.37149127464514531</v>
      </c>
      <c r="M630" s="45">
        <f t="shared" si="147"/>
        <v>0.19423315381341033</v>
      </c>
      <c r="N630" s="44">
        <f t="shared" si="148"/>
        <v>5247.5</v>
      </c>
      <c r="O630" s="44">
        <f t="shared" si="149"/>
        <v>5247.5</v>
      </c>
      <c r="P630" s="44">
        <f t="shared" si="150"/>
        <v>2702</v>
      </c>
      <c r="Q630" s="44" t="str">
        <f t="shared" si="151"/>
        <v/>
      </c>
      <c r="R630" s="44">
        <f t="shared" si="152"/>
        <v>541</v>
      </c>
      <c r="S630" s="39" t="str">
        <f t="shared" si="153"/>
        <v/>
      </c>
      <c r="T630" s="45">
        <f t="shared" si="154"/>
        <v>0.19423315381341033</v>
      </c>
      <c r="U630" s="45">
        <f t="shared" si="155"/>
        <v>0.717080302777932</v>
      </c>
      <c r="W630" s="21" t="str">
        <f t="shared" si="156"/>
        <v>Lab</v>
      </c>
      <c r="X630" s="7" t="str">
        <f t="shared" si="157"/>
        <v>Lab</v>
      </c>
      <c r="Y630" s="7" t="str">
        <f t="shared" si="158"/>
        <v>Con</v>
      </c>
      <c r="Z630" s="7" t="str">
        <f t="shared" si="159"/>
        <v>Con</v>
      </c>
      <c r="AA630" s="7" t="s">
        <v>7</v>
      </c>
      <c r="AB630" s="7" t="s">
        <v>7</v>
      </c>
      <c r="AC630" s="7" t="s">
        <v>7</v>
      </c>
    </row>
    <row r="631" spans="1:29" s="4" customFormat="1" ht="15.75" x14ac:dyDescent="0.25">
      <c r="A631" s="47" t="s">
        <v>642</v>
      </c>
      <c r="B631" s="48" t="s">
        <v>663</v>
      </c>
      <c r="C631" s="38">
        <v>2005</v>
      </c>
      <c r="D631" s="61">
        <v>66817</v>
      </c>
      <c r="E631" s="61">
        <v>41679</v>
      </c>
      <c r="F631" s="40">
        <f t="shared" si="144"/>
        <v>0.62377837975365547</v>
      </c>
      <c r="G631" s="49" t="s">
        <v>7</v>
      </c>
      <c r="H631" s="50">
        <v>18489</v>
      </c>
      <c r="I631" s="51">
        <f t="shared" si="145"/>
        <v>15610</v>
      </c>
      <c r="J631" s="44" t="s">
        <v>4</v>
      </c>
      <c r="K631" s="64">
        <v>2879</v>
      </c>
      <c r="L631" s="45">
        <f t="shared" si="146"/>
        <v>6.9075553636123707E-2</v>
      </c>
      <c r="M631" s="45">
        <f t="shared" si="147"/>
        <v>4.3087836927727975E-2</v>
      </c>
      <c r="N631" s="44">
        <f t="shared" si="148"/>
        <v>1439.5</v>
      </c>
      <c r="O631" s="44">
        <f t="shared" si="149"/>
        <v>1439.5</v>
      </c>
      <c r="P631" s="44">
        <f t="shared" si="150"/>
        <v>3341</v>
      </c>
      <c r="Q631" s="44" t="str">
        <f t="shared" si="151"/>
        <v>YES</v>
      </c>
      <c r="R631" s="44">
        <f t="shared" si="152"/>
        <v>669</v>
      </c>
      <c r="S631" s="39" t="str">
        <f t="shared" si="153"/>
        <v/>
      </c>
      <c r="T631" s="45">
        <f t="shared" si="154"/>
        <v>4.3087836927727975E-2</v>
      </c>
      <c r="U631" s="45">
        <f t="shared" si="155"/>
        <v>0.66686621668138346</v>
      </c>
      <c r="W631" s="21" t="str">
        <f t="shared" si="156"/>
        <v>Con</v>
      </c>
      <c r="X631" s="7" t="str">
        <f t="shared" si="157"/>
        <v>Lab</v>
      </c>
      <c r="Y631" s="7" t="str">
        <f t="shared" si="158"/>
        <v>Con</v>
      </c>
      <c r="Z631" s="7" t="str">
        <f t="shared" si="159"/>
        <v>Con</v>
      </c>
      <c r="AA631" s="7" t="s">
        <v>4</v>
      </c>
      <c r="AB631" s="10" t="s">
        <v>4</v>
      </c>
      <c r="AC631" s="10" t="s">
        <v>4</v>
      </c>
    </row>
    <row r="632" spans="1:29" s="4" customFormat="1" ht="15.75" x14ac:dyDescent="0.25">
      <c r="A632" s="52" t="s">
        <v>683</v>
      </c>
      <c r="B632" s="48" t="s">
        <v>669</v>
      </c>
      <c r="C632" s="38">
        <v>2005</v>
      </c>
      <c r="D632" s="61">
        <v>71758</v>
      </c>
      <c r="E632" s="61">
        <v>51618</v>
      </c>
      <c r="F632" s="40">
        <f t="shared" si="144"/>
        <v>0.71933442961063576</v>
      </c>
      <c r="G632" s="49" t="s">
        <v>4</v>
      </c>
      <c r="H632" s="50">
        <v>21587</v>
      </c>
      <c r="I632" s="51">
        <f t="shared" si="145"/>
        <v>15571</v>
      </c>
      <c r="J632" s="44" t="s">
        <v>8</v>
      </c>
      <c r="K632" s="64">
        <v>6016</v>
      </c>
      <c r="L632" s="45">
        <f t="shared" si="146"/>
        <v>0.11654849083652989</v>
      </c>
      <c r="M632" s="45">
        <f t="shared" si="147"/>
        <v>8.383734217787564E-2</v>
      </c>
      <c r="N632" s="44">
        <f t="shared" si="148"/>
        <v>3008</v>
      </c>
      <c r="O632" s="44" t="str">
        <f t="shared" si="149"/>
        <v/>
      </c>
      <c r="P632" s="44">
        <f t="shared" si="150"/>
        <v>3588</v>
      </c>
      <c r="Q632" s="44" t="str">
        <f t="shared" si="151"/>
        <v/>
      </c>
      <c r="R632" s="44">
        <f t="shared" si="152"/>
        <v>718</v>
      </c>
      <c r="S632" s="39" t="str">
        <f t="shared" si="153"/>
        <v/>
      </c>
      <c r="T632" s="45">
        <f t="shared" si="154"/>
        <v>8.383734217787564E-2</v>
      </c>
      <c r="U632" s="45">
        <f t="shared" si="155"/>
        <v>0.8031717717885114</v>
      </c>
      <c r="W632" s="21" t="str">
        <f t="shared" si="156"/>
        <v>Con</v>
      </c>
      <c r="X632" s="7" t="str">
        <f t="shared" si="157"/>
        <v>Con</v>
      </c>
      <c r="Y632" s="7" t="str">
        <f t="shared" si="158"/>
        <v>Con</v>
      </c>
      <c r="Z632" s="7" t="str">
        <f t="shared" si="159"/>
        <v>LD</v>
      </c>
      <c r="AA632" s="7" t="s">
        <v>4</v>
      </c>
      <c r="AB632" s="7" t="s">
        <v>4</v>
      </c>
      <c r="AC632" s="7" t="s">
        <v>4</v>
      </c>
    </row>
    <row r="633" spans="1:29" s="4" customFormat="1" ht="15.75" x14ac:dyDescent="0.25">
      <c r="A633" s="47" t="s">
        <v>643</v>
      </c>
      <c r="B633" s="48" t="s">
        <v>663</v>
      </c>
      <c r="C633" s="38">
        <v>2005</v>
      </c>
      <c r="D633" s="61">
        <v>71993</v>
      </c>
      <c r="E633" s="61">
        <v>46388</v>
      </c>
      <c r="F633" s="40">
        <f t="shared" si="144"/>
        <v>0.64434042198547081</v>
      </c>
      <c r="G633" s="49" t="s">
        <v>7</v>
      </c>
      <c r="H633" s="50">
        <v>19421</v>
      </c>
      <c r="I633" s="51">
        <f t="shared" si="145"/>
        <v>16277</v>
      </c>
      <c r="J633" s="44" t="s">
        <v>4</v>
      </c>
      <c r="K633" s="64">
        <v>3144</v>
      </c>
      <c r="L633" s="45">
        <f t="shared" si="146"/>
        <v>6.7776149004052766E-2</v>
      </c>
      <c r="M633" s="45">
        <f t="shared" si="147"/>
        <v>4.3670912449821513E-2</v>
      </c>
      <c r="N633" s="44">
        <f t="shared" si="148"/>
        <v>1572</v>
      </c>
      <c r="O633" s="44">
        <f t="shared" si="149"/>
        <v>1572</v>
      </c>
      <c r="P633" s="44">
        <f t="shared" si="150"/>
        <v>3600</v>
      </c>
      <c r="Q633" s="44" t="str">
        <f t="shared" si="151"/>
        <v>YES</v>
      </c>
      <c r="R633" s="44">
        <f t="shared" si="152"/>
        <v>720</v>
      </c>
      <c r="S633" s="39" t="str">
        <f t="shared" si="153"/>
        <v/>
      </c>
      <c r="T633" s="45">
        <f t="shared" si="154"/>
        <v>4.3670912449821513E-2</v>
      </c>
      <c r="U633" s="45">
        <f t="shared" si="155"/>
        <v>0.68801133443529228</v>
      </c>
      <c r="W633" s="21" t="str">
        <f t="shared" si="156"/>
        <v>Con</v>
      </c>
      <c r="X633" s="7" t="str">
        <f t="shared" si="157"/>
        <v>Lab</v>
      </c>
      <c r="Y633" s="7" t="str">
        <f t="shared" si="158"/>
        <v>Con</v>
      </c>
      <c r="Z633" s="7" t="str">
        <f t="shared" si="159"/>
        <v>Con</v>
      </c>
      <c r="AA633" s="7" t="s">
        <v>4</v>
      </c>
      <c r="AB633" s="10" t="s">
        <v>4</v>
      </c>
      <c r="AC633" s="10" t="s">
        <v>4</v>
      </c>
    </row>
    <row r="634" spans="1:29" s="4" customFormat="1" ht="15.75" x14ac:dyDescent="0.25">
      <c r="A634" s="47" t="s">
        <v>644</v>
      </c>
      <c r="B634" s="48" t="s">
        <v>663</v>
      </c>
      <c r="C634" s="38">
        <v>2005</v>
      </c>
      <c r="D634" s="61">
        <v>71525</v>
      </c>
      <c r="E634" s="61">
        <v>48127</v>
      </c>
      <c r="F634" s="40">
        <f t="shared" si="144"/>
        <v>0.67286962600489342</v>
      </c>
      <c r="G634" s="49" t="s">
        <v>4</v>
      </c>
      <c r="H634" s="50">
        <v>24783</v>
      </c>
      <c r="I634" s="51">
        <f t="shared" si="145"/>
        <v>11456</v>
      </c>
      <c r="J634" s="44" t="s">
        <v>7</v>
      </c>
      <c r="K634" s="64">
        <v>13327</v>
      </c>
      <c r="L634" s="45">
        <f t="shared" si="146"/>
        <v>0.27691316724499759</v>
      </c>
      <c r="M634" s="45">
        <f t="shared" si="147"/>
        <v>0.18632645927997205</v>
      </c>
      <c r="N634" s="44">
        <f t="shared" si="148"/>
        <v>6663.5</v>
      </c>
      <c r="O634" s="44" t="str">
        <f t="shared" si="149"/>
        <v/>
      </c>
      <c r="P634" s="44">
        <f t="shared" si="150"/>
        <v>3577</v>
      </c>
      <c r="Q634" s="44" t="str">
        <f t="shared" si="151"/>
        <v/>
      </c>
      <c r="R634" s="44">
        <f t="shared" si="152"/>
        <v>716</v>
      </c>
      <c r="S634" s="39" t="str">
        <f t="shared" si="153"/>
        <v/>
      </c>
      <c r="T634" s="45">
        <f t="shared" si="154"/>
        <v>0.18632645927997205</v>
      </c>
      <c r="U634" s="45">
        <f t="shared" si="155"/>
        <v>0.85919608528486546</v>
      </c>
      <c r="W634" s="21" t="str">
        <f t="shared" si="156"/>
        <v>Con</v>
      </c>
      <c r="X634" s="7" t="str">
        <f t="shared" si="157"/>
        <v>Con</v>
      </c>
      <c r="Y634" s="7" t="str">
        <f t="shared" si="158"/>
        <v>Con</v>
      </c>
      <c r="Z634" s="7" t="str">
        <f t="shared" si="159"/>
        <v>Con</v>
      </c>
      <c r="AA634" s="7" t="s">
        <v>4</v>
      </c>
      <c r="AB634" s="7" t="s">
        <v>4</v>
      </c>
      <c r="AC634" s="7" t="s">
        <v>4</v>
      </c>
    </row>
    <row r="635" spans="1:29" s="4" customFormat="1" ht="15.75" x14ac:dyDescent="0.25">
      <c r="A635" s="52" t="s">
        <v>645</v>
      </c>
      <c r="B635" s="48" t="s">
        <v>663</v>
      </c>
      <c r="C635" s="38">
        <v>2005</v>
      </c>
      <c r="D635" s="61">
        <v>66408</v>
      </c>
      <c r="E635" s="61">
        <v>47077</v>
      </c>
      <c r="F635" s="40">
        <f t="shared" si="144"/>
        <v>0.7089055535477653</v>
      </c>
      <c r="G635" s="49" t="s">
        <v>4</v>
      </c>
      <c r="H635" s="50">
        <v>20959</v>
      </c>
      <c r="I635" s="51">
        <f t="shared" si="145"/>
        <v>18484</v>
      </c>
      <c r="J635" s="44" t="s">
        <v>8</v>
      </c>
      <c r="K635" s="64">
        <v>2475</v>
      </c>
      <c r="L635" s="45">
        <f t="shared" si="146"/>
        <v>5.257344350744525E-2</v>
      </c>
      <c r="M635" s="45">
        <f t="shared" si="147"/>
        <v>3.7269606071557645E-2</v>
      </c>
      <c r="N635" s="44">
        <f t="shared" si="148"/>
        <v>1237.5</v>
      </c>
      <c r="O635" s="44" t="str">
        <f t="shared" si="149"/>
        <v/>
      </c>
      <c r="P635" s="44">
        <f t="shared" si="150"/>
        <v>3321</v>
      </c>
      <c r="Q635" s="44" t="str">
        <f t="shared" si="151"/>
        <v>YES</v>
      </c>
      <c r="R635" s="44">
        <f t="shared" si="152"/>
        <v>665</v>
      </c>
      <c r="S635" s="39" t="str">
        <f t="shared" si="153"/>
        <v/>
      </c>
      <c r="T635" s="45">
        <f t="shared" si="154"/>
        <v>3.7269606071557645E-2</v>
      </c>
      <c r="U635" s="45">
        <f t="shared" si="155"/>
        <v>0.7461751596193229</v>
      </c>
      <c r="W635" s="21" t="str">
        <f t="shared" si="156"/>
        <v>LD</v>
      </c>
      <c r="X635" s="7" t="str">
        <f t="shared" si="157"/>
        <v>Con</v>
      </c>
      <c r="Y635" s="7" t="str">
        <f t="shared" si="158"/>
        <v>Con</v>
      </c>
      <c r="Z635" s="7" t="str">
        <f t="shared" si="159"/>
        <v>LD</v>
      </c>
      <c r="AA635" s="7" t="s">
        <v>8</v>
      </c>
      <c r="AB635" s="7" t="s">
        <v>4</v>
      </c>
      <c r="AC635" s="7" t="s">
        <v>4</v>
      </c>
    </row>
    <row r="636" spans="1:29" s="4" customFormat="1" ht="15.75" x14ac:dyDescent="0.25">
      <c r="A636" s="47" t="s">
        <v>646</v>
      </c>
      <c r="B636" s="48" t="s">
        <v>664</v>
      </c>
      <c r="C636" s="38">
        <v>2005</v>
      </c>
      <c r="D636" s="61">
        <v>61441</v>
      </c>
      <c r="E636" s="61">
        <v>38737</v>
      </c>
      <c r="F636" s="40">
        <f t="shared" si="144"/>
        <v>0.63047476440813133</v>
      </c>
      <c r="G636" s="49" t="s">
        <v>7</v>
      </c>
      <c r="H636" s="50">
        <v>19554</v>
      </c>
      <c r="I636" s="51">
        <f t="shared" si="145"/>
        <v>11659</v>
      </c>
      <c r="J636" s="44" t="s">
        <v>4</v>
      </c>
      <c r="K636" s="64">
        <v>7895</v>
      </c>
      <c r="L636" s="45">
        <f t="shared" si="146"/>
        <v>0.20381031055579937</v>
      </c>
      <c r="M636" s="45">
        <f t="shared" si="147"/>
        <v>0.1284972575316157</v>
      </c>
      <c r="N636" s="44">
        <f t="shared" si="148"/>
        <v>3947.5</v>
      </c>
      <c r="O636" s="44">
        <f t="shared" si="149"/>
        <v>3947.5</v>
      </c>
      <c r="P636" s="44">
        <f t="shared" si="150"/>
        <v>3073</v>
      </c>
      <c r="Q636" s="44" t="str">
        <f t="shared" si="151"/>
        <v/>
      </c>
      <c r="R636" s="44">
        <f t="shared" si="152"/>
        <v>615</v>
      </c>
      <c r="S636" s="39" t="str">
        <f t="shared" si="153"/>
        <v/>
      </c>
      <c r="T636" s="45">
        <f t="shared" si="154"/>
        <v>0.1284972575316157</v>
      </c>
      <c r="U636" s="45">
        <f t="shared" si="155"/>
        <v>0.758972021939747</v>
      </c>
      <c r="W636" s="21" t="str">
        <f t="shared" si="156"/>
        <v>Lab</v>
      </c>
      <c r="X636" s="7" t="str">
        <f t="shared" si="157"/>
        <v>Lab</v>
      </c>
      <c r="Y636" s="7" t="str">
        <f t="shared" si="158"/>
        <v>Lab</v>
      </c>
      <c r="Z636" s="7" t="str">
        <f t="shared" si="159"/>
        <v>Con</v>
      </c>
      <c r="AA636" s="7" t="s">
        <v>7</v>
      </c>
      <c r="AB636" s="7" t="s">
        <v>7</v>
      </c>
      <c r="AC636" s="7" t="s">
        <v>7</v>
      </c>
    </row>
    <row r="637" spans="1:29" s="4" customFormat="1" ht="15.75" x14ac:dyDescent="0.25">
      <c r="A637" s="47" t="s">
        <v>753</v>
      </c>
      <c r="B637" s="48" t="s">
        <v>664</v>
      </c>
      <c r="C637" s="38">
        <v>2005</v>
      </c>
      <c r="D637" s="61">
        <v>69534</v>
      </c>
      <c r="E637" s="61">
        <v>36946</v>
      </c>
      <c r="F637" s="40">
        <f t="shared" si="144"/>
        <v>0.53133718756291881</v>
      </c>
      <c r="G637" s="49" t="s">
        <v>7</v>
      </c>
      <c r="H637" s="50">
        <v>18859</v>
      </c>
      <c r="I637" s="51">
        <f t="shared" si="145"/>
        <v>9491</v>
      </c>
      <c r="J637" s="44" t="s">
        <v>7</v>
      </c>
      <c r="K637" s="64">
        <v>9368</v>
      </c>
      <c r="L637" s="45">
        <f t="shared" si="146"/>
        <v>0.25355924863314028</v>
      </c>
      <c r="M637" s="45">
        <f t="shared" si="147"/>
        <v>0.13472545804929961</v>
      </c>
      <c r="N637" s="44">
        <f t="shared" si="148"/>
        <v>4684</v>
      </c>
      <c r="O637" s="44">
        <f t="shared" si="149"/>
        <v>4684</v>
      </c>
      <c r="P637" s="44">
        <f t="shared" si="150"/>
        <v>3477</v>
      </c>
      <c r="Q637" s="44" t="str">
        <f t="shared" si="151"/>
        <v/>
      </c>
      <c r="R637" s="44">
        <f t="shared" si="152"/>
        <v>696</v>
      </c>
      <c r="S637" s="39" t="str">
        <f t="shared" si="153"/>
        <v/>
      </c>
      <c r="T637" s="45">
        <f t="shared" si="154"/>
        <v>0.13472545804929961</v>
      </c>
      <c r="U637" s="45">
        <f t="shared" si="155"/>
        <v>0.6660626456122184</v>
      </c>
      <c r="W637" s="21" t="str">
        <f t="shared" si="156"/>
        <v>Lab</v>
      </c>
      <c r="X637" s="7" t="str">
        <f t="shared" si="157"/>
        <v>Lab</v>
      </c>
      <c r="Y637" s="7" t="str">
        <f t="shared" si="158"/>
        <v>Lab</v>
      </c>
      <c r="Z637" s="7" t="str">
        <f t="shared" si="159"/>
        <v>Lab</v>
      </c>
      <c r="AA637" s="7" t="s">
        <v>7</v>
      </c>
      <c r="AB637" s="7" t="s">
        <v>7</v>
      </c>
      <c r="AC637" s="7" t="s">
        <v>7</v>
      </c>
    </row>
    <row r="638" spans="1:29" s="4" customFormat="1" ht="15.75" x14ac:dyDescent="0.25">
      <c r="A638" s="47" t="s">
        <v>648</v>
      </c>
      <c r="B638" s="48" t="s">
        <v>662</v>
      </c>
      <c r="C638" s="38">
        <v>2005</v>
      </c>
      <c r="D638" s="61">
        <v>71182</v>
      </c>
      <c r="E638" s="61">
        <v>44543</v>
      </c>
      <c r="F638" s="40">
        <f t="shared" si="144"/>
        <v>0.62576213087578325</v>
      </c>
      <c r="G638" s="49" t="s">
        <v>4</v>
      </c>
      <c r="H638" s="50">
        <v>19548</v>
      </c>
      <c r="I638" s="51">
        <f t="shared" si="145"/>
        <v>11365</v>
      </c>
      <c r="J638" s="44" t="s">
        <v>7</v>
      </c>
      <c r="K638" s="64">
        <v>8183</v>
      </c>
      <c r="L638" s="45">
        <f t="shared" si="146"/>
        <v>0.18371012280268503</v>
      </c>
      <c r="M638" s="45">
        <f t="shared" si="147"/>
        <v>0.11495883790846001</v>
      </c>
      <c r="N638" s="44">
        <f t="shared" si="148"/>
        <v>4091.5</v>
      </c>
      <c r="O638" s="44" t="str">
        <f t="shared" si="149"/>
        <v/>
      </c>
      <c r="P638" s="44">
        <f t="shared" si="150"/>
        <v>3560</v>
      </c>
      <c r="Q638" s="44" t="str">
        <f t="shared" si="151"/>
        <v/>
      </c>
      <c r="R638" s="44">
        <f t="shared" si="152"/>
        <v>712</v>
      </c>
      <c r="S638" s="39" t="str">
        <f t="shared" si="153"/>
        <v/>
      </c>
      <c r="T638" s="45">
        <f t="shared" si="154"/>
        <v>0.11495883790846001</v>
      </c>
      <c r="U638" s="45">
        <f t="shared" si="155"/>
        <v>0.74072096878424332</v>
      </c>
      <c r="W638" s="21" t="str">
        <f t="shared" si="156"/>
        <v>Con</v>
      </c>
      <c r="X638" s="7" t="str">
        <f t="shared" si="157"/>
        <v>Con</v>
      </c>
      <c r="Y638" s="7" t="str">
        <f t="shared" si="158"/>
        <v>Con</v>
      </c>
      <c r="Z638" s="7" t="str">
        <f t="shared" si="159"/>
        <v>Lab</v>
      </c>
      <c r="AA638" s="7" t="s">
        <v>4</v>
      </c>
      <c r="AB638" s="7" t="s">
        <v>4</v>
      </c>
      <c r="AC638" s="10" t="s">
        <v>4</v>
      </c>
    </row>
    <row r="639" spans="1:29" s="4" customFormat="1" ht="15.75" x14ac:dyDescent="0.25">
      <c r="A639" s="47" t="s">
        <v>649</v>
      </c>
      <c r="B639" s="48" t="s">
        <v>662</v>
      </c>
      <c r="C639" s="38">
        <v>2005</v>
      </c>
      <c r="D639" s="61">
        <v>71780</v>
      </c>
      <c r="E639" s="61">
        <v>44906</v>
      </c>
      <c r="F639" s="40">
        <f t="shared" si="144"/>
        <v>0.62560601838952357</v>
      </c>
      <c r="G639" s="49" t="s">
        <v>4</v>
      </c>
      <c r="H639" s="50">
        <v>21383</v>
      </c>
      <c r="I639" s="51">
        <f t="shared" si="145"/>
        <v>12004</v>
      </c>
      <c r="J639" s="44" t="s">
        <v>8</v>
      </c>
      <c r="K639" s="64">
        <v>9379</v>
      </c>
      <c r="L639" s="45">
        <f t="shared" si="146"/>
        <v>0.2088585044314791</v>
      </c>
      <c r="M639" s="45">
        <f t="shared" si="147"/>
        <v>0.13066313736416829</v>
      </c>
      <c r="N639" s="44">
        <f t="shared" si="148"/>
        <v>4689.5</v>
      </c>
      <c r="O639" s="44" t="str">
        <f t="shared" si="149"/>
        <v/>
      </c>
      <c r="P639" s="44">
        <f t="shared" si="150"/>
        <v>3589</v>
      </c>
      <c r="Q639" s="44" t="str">
        <f t="shared" si="151"/>
        <v/>
      </c>
      <c r="R639" s="44">
        <f t="shared" si="152"/>
        <v>718</v>
      </c>
      <c r="S639" s="39" t="str">
        <f t="shared" si="153"/>
        <v/>
      </c>
      <c r="T639" s="45">
        <f t="shared" si="154"/>
        <v>0.13066313736416829</v>
      </c>
      <c r="U639" s="45">
        <f t="shared" si="155"/>
        <v>0.7562691557536918</v>
      </c>
      <c r="W639" s="21" t="str">
        <f t="shared" si="156"/>
        <v>Con</v>
      </c>
      <c r="X639" s="7" t="str">
        <f t="shared" si="157"/>
        <v>Con</v>
      </c>
      <c r="Y639" s="7" t="str">
        <f t="shared" si="158"/>
        <v>Con</v>
      </c>
      <c r="Z639" s="7" t="str">
        <f t="shared" si="159"/>
        <v>LD</v>
      </c>
      <c r="AA639" s="7" t="s">
        <v>4</v>
      </c>
      <c r="AB639" s="7" t="s">
        <v>4</v>
      </c>
      <c r="AC639" s="7" t="s">
        <v>4</v>
      </c>
    </row>
    <row r="640" spans="1:29" s="4" customFormat="1" ht="15.75" x14ac:dyDescent="0.25">
      <c r="A640" s="47" t="s">
        <v>651</v>
      </c>
      <c r="B640" s="48" t="s">
        <v>672</v>
      </c>
      <c r="C640" s="38">
        <v>2005</v>
      </c>
      <c r="D640" s="61">
        <v>48016</v>
      </c>
      <c r="E640" s="61">
        <v>30385</v>
      </c>
      <c r="F640" s="40">
        <f t="shared" si="144"/>
        <v>0.63280989670109966</v>
      </c>
      <c r="G640" s="49" t="s">
        <v>7</v>
      </c>
      <c r="H640" s="50">
        <v>13993</v>
      </c>
      <c r="I640" s="51">
        <f t="shared" si="145"/>
        <v>7174</v>
      </c>
      <c r="J640" s="44" t="s">
        <v>8</v>
      </c>
      <c r="K640" s="64">
        <v>6819</v>
      </c>
      <c r="L640" s="45">
        <f t="shared" si="146"/>
        <v>0.22441994405134114</v>
      </c>
      <c r="M640" s="45">
        <f t="shared" si="147"/>
        <v>0.14201516161279573</v>
      </c>
      <c r="N640" s="44">
        <f t="shared" si="148"/>
        <v>3409.5</v>
      </c>
      <c r="O640" s="44">
        <f t="shared" si="149"/>
        <v>3409.5</v>
      </c>
      <c r="P640" s="44">
        <f t="shared" si="150"/>
        <v>2401</v>
      </c>
      <c r="Q640" s="44" t="str">
        <f t="shared" si="151"/>
        <v/>
      </c>
      <c r="R640" s="44">
        <f t="shared" si="152"/>
        <v>481</v>
      </c>
      <c r="S640" s="39" t="str">
        <f t="shared" si="153"/>
        <v/>
      </c>
      <c r="T640" s="45">
        <f t="shared" si="154"/>
        <v>0.14201516161279573</v>
      </c>
      <c r="U640" s="45">
        <f t="shared" si="155"/>
        <v>0.77482505831389537</v>
      </c>
      <c r="W640" s="21" t="str">
        <f t="shared" si="156"/>
        <v>Lab</v>
      </c>
      <c r="X640" s="7" t="str">
        <f t="shared" si="157"/>
        <v>Lab</v>
      </c>
      <c r="Y640" s="7" t="str">
        <f t="shared" si="158"/>
        <v>Lab</v>
      </c>
      <c r="Z640" s="7" t="str">
        <f t="shared" si="159"/>
        <v>LD</v>
      </c>
      <c r="AA640" s="7" t="s">
        <v>7</v>
      </c>
      <c r="AB640" s="7" t="s">
        <v>7</v>
      </c>
      <c r="AC640" s="7" t="s">
        <v>7</v>
      </c>
    </row>
    <row r="641" spans="1:29" s="4" customFormat="1" ht="15.75" x14ac:dyDescent="0.25">
      <c r="A641" s="47" t="s">
        <v>652</v>
      </c>
      <c r="B641" s="48" t="s">
        <v>662</v>
      </c>
      <c r="C641" s="38">
        <v>2005</v>
      </c>
      <c r="D641" s="61">
        <v>72868</v>
      </c>
      <c r="E641" s="61">
        <v>44427</v>
      </c>
      <c r="F641" s="40">
        <f t="shared" si="144"/>
        <v>0.6096914969533952</v>
      </c>
      <c r="G641" s="49" t="s">
        <v>4</v>
      </c>
      <c r="H641" s="50">
        <v>20331</v>
      </c>
      <c r="I641" s="51">
        <f t="shared" si="145"/>
        <v>13280</v>
      </c>
      <c r="J641" s="44" t="s">
        <v>7</v>
      </c>
      <c r="K641" s="64">
        <v>7051</v>
      </c>
      <c r="L641" s="45">
        <f t="shared" si="146"/>
        <v>0.15870979359398563</v>
      </c>
      <c r="M641" s="45">
        <f t="shared" si="147"/>
        <v>9.6764011637481467E-2</v>
      </c>
      <c r="N641" s="44">
        <f t="shared" si="148"/>
        <v>3525.5</v>
      </c>
      <c r="O641" s="44" t="str">
        <f t="shared" si="149"/>
        <v/>
      </c>
      <c r="P641" s="44">
        <f t="shared" si="150"/>
        <v>3644</v>
      </c>
      <c r="Q641" s="44" t="str">
        <f t="shared" si="151"/>
        <v/>
      </c>
      <c r="R641" s="44">
        <f t="shared" si="152"/>
        <v>729</v>
      </c>
      <c r="S641" s="39" t="str">
        <f t="shared" si="153"/>
        <v/>
      </c>
      <c r="T641" s="45">
        <f t="shared" si="154"/>
        <v>9.6764011637481467E-2</v>
      </c>
      <c r="U641" s="45">
        <f t="shared" si="155"/>
        <v>0.70645550859087669</v>
      </c>
      <c r="W641" s="21" t="str">
        <f t="shared" si="156"/>
        <v>Con</v>
      </c>
      <c r="X641" s="7" t="str">
        <f t="shared" si="157"/>
        <v>Con</v>
      </c>
      <c r="Y641" s="7" t="str">
        <f t="shared" si="158"/>
        <v>Lab</v>
      </c>
      <c r="Z641" s="7" t="str">
        <f t="shared" si="159"/>
        <v>Lab</v>
      </c>
      <c r="AA641" s="7" t="s">
        <v>4</v>
      </c>
      <c r="AB641" s="7" t="s">
        <v>4</v>
      </c>
      <c r="AC641" s="10" t="s">
        <v>4</v>
      </c>
    </row>
    <row r="642" spans="1:29" s="4" customFormat="1" ht="15.75" x14ac:dyDescent="0.25">
      <c r="A642" s="47" t="s">
        <v>654</v>
      </c>
      <c r="B642" s="48" t="s">
        <v>663</v>
      </c>
      <c r="C642" s="38">
        <v>2005</v>
      </c>
      <c r="D642" s="61">
        <v>72612</v>
      </c>
      <c r="E642" s="61">
        <v>46987</v>
      </c>
      <c r="F642" s="40">
        <f t="shared" ref="F642:F647" si="160">E642/D642</f>
        <v>0.64709689858425601</v>
      </c>
      <c r="G642" s="49" t="s">
        <v>682</v>
      </c>
      <c r="H642" s="50">
        <v>18739</v>
      </c>
      <c r="I642" s="51">
        <f t="shared" ref="I642:I647" si="161">H642-K642</f>
        <v>13489</v>
      </c>
      <c r="J642" s="44" t="s">
        <v>4</v>
      </c>
      <c r="K642" s="64">
        <v>5250</v>
      </c>
      <c r="L642" s="45">
        <f t="shared" ref="L642:L647" si="162">K642/E642</f>
        <v>0.11173303254091557</v>
      </c>
      <c r="M642" s="45">
        <f t="shared" ref="M642:M647" si="163">K642/D642</f>
        <v>7.2302098826640224E-2</v>
      </c>
      <c r="N642" s="44">
        <f t="shared" ref="N642:N647" si="164">(H642-I642)/2</f>
        <v>2625</v>
      </c>
      <c r="O642" s="44" t="str">
        <f t="shared" ref="O642:O647" si="165">IF(G642="Lab",N642,"")</f>
        <v/>
      </c>
      <c r="P642" s="44">
        <f t="shared" ref="P642:P647" si="166">ROUNDUP((D642/10)/2, 0)</f>
        <v>3631</v>
      </c>
      <c r="Q642" s="44" t="str">
        <f t="shared" ref="Q642:Q647" si="167">IF(P642&gt;K642,"YES","")</f>
        <v/>
      </c>
      <c r="R642" s="44">
        <f t="shared" ref="R642:R647" si="168">ROUNDUP(D642/100,0)</f>
        <v>727</v>
      </c>
      <c r="S642" s="39" t="str">
        <f t="shared" ref="S642:S647" si="169">IF(R642&gt;K642,"YES","")</f>
        <v/>
      </c>
      <c r="T642" s="45">
        <f t="shared" ref="T642:T647" si="170">K642/D642</f>
        <v>7.2302098826640224E-2</v>
      </c>
      <c r="U642" s="45">
        <f t="shared" ref="U642:U647" si="171">T642+F642</f>
        <v>0.71939899741089619</v>
      </c>
      <c r="W642" s="21" t="str">
        <f t="shared" ref="W642:W647" si="172">IF(Q642="yes", J642,G642)</f>
        <v>KHHC</v>
      </c>
      <c r="X642" s="7" t="str">
        <f t="shared" ref="X642:X647" si="173">IF(S642="yes", J642,G642)</f>
        <v>KHHC</v>
      </c>
      <c r="Y642" s="7" t="str">
        <f t="shared" ref="Y642:Y647" si="174">IF(U642&lt;74%, J642,G642)</f>
        <v>Con</v>
      </c>
      <c r="Z642" s="7" t="str">
        <f t="shared" ref="Z642:Z647" si="175">IF(U642&lt;84.5%, J642,G642)</f>
        <v>Con</v>
      </c>
      <c r="AA642" s="7" t="s">
        <v>682</v>
      </c>
      <c r="AB642" s="7" t="s">
        <v>682</v>
      </c>
      <c r="AC642" s="7" t="s">
        <v>682</v>
      </c>
    </row>
    <row r="643" spans="1:29" s="4" customFormat="1" ht="15.75" x14ac:dyDescent="0.25">
      <c r="A643" s="47" t="s">
        <v>655</v>
      </c>
      <c r="B643" s="48" t="s">
        <v>664</v>
      </c>
      <c r="C643" s="38">
        <v>2005</v>
      </c>
      <c r="D643" s="61">
        <v>70744</v>
      </c>
      <c r="E643" s="61">
        <v>36184</v>
      </c>
      <c r="F643" s="40">
        <f t="shared" si="160"/>
        <v>0.5114780052018546</v>
      </c>
      <c r="G643" s="49" t="s">
        <v>7</v>
      </c>
      <c r="H643" s="50">
        <v>18878</v>
      </c>
      <c r="I643" s="51">
        <f t="shared" si="161"/>
        <v>8051</v>
      </c>
      <c r="J643" s="44" t="s">
        <v>4</v>
      </c>
      <c r="K643" s="64">
        <v>10827</v>
      </c>
      <c r="L643" s="45">
        <f t="shared" si="162"/>
        <v>0.29922065001105463</v>
      </c>
      <c r="M643" s="45">
        <f t="shared" si="163"/>
        <v>0.1530447811828565</v>
      </c>
      <c r="N643" s="44">
        <f t="shared" si="164"/>
        <v>5413.5</v>
      </c>
      <c r="O643" s="44">
        <f t="shared" si="165"/>
        <v>5413.5</v>
      </c>
      <c r="P643" s="44">
        <f t="shared" si="166"/>
        <v>3538</v>
      </c>
      <c r="Q643" s="44" t="str">
        <f t="shared" si="167"/>
        <v/>
      </c>
      <c r="R643" s="44">
        <f t="shared" si="168"/>
        <v>708</v>
      </c>
      <c r="S643" s="39" t="str">
        <f t="shared" si="169"/>
        <v/>
      </c>
      <c r="T643" s="45">
        <f t="shared" si="170"/>
        <v>0.1530447811828565</v>
      </c>
      <c r="U643" s="45">
        <f t="shared" si="171"/>
        <v>0.66452278638471107</v>
      </c>
      <c r="W643" s="21" t="str">
        <f t="shared" si="172"/>
        <v>Lab</v>
      </c>
      <c r="X643" s="7" t="str">
        <f t="shared" si="173"/>
        <v>Lab</v>
      </c>
      <c r="Y643" s="7" t="str">
        <f t="shared" si="174"/>
        <v>Con</v>
      </c>
      <c r="Z643" s="7" t="str">
        <f t="shared" si="175"/>
        <v>Con</v>
      </c>
      <c r="AA643" s="7" t="s">
        <v>7</v>
      </c>
      <c r="AB643" s="7" t="s">
        <v>7</v>
      </c>
      <c r="AC643" s="7" t="s">
        <v>7</v>
      </c>
    </row>
    <row r="644" spans="1:29" s="4" customFormat="1" ht="15.75" x14ac:dyDescent="0.25">
      <c r="A644" s="52" t="s">
        <v>656</v>
      </c>
      <c r="B644" s="48" t="s">
        <v>669</v>
      </c>
      <c r="C644" s="38">
        <v>2005</v>
      </c>
      <c r="D644" s="61">
        <v>77668</v>
      </c>
      <c r="E644" s="61">
        <v>49913</v>
      </c>
      <c r="F644" s="40">
        <f t="shared" si="160"/>
        <v>0.64264561981768553</v>
      </c>
      <c r="G644" s="49" t="s">
        <v>8</v>
      </c>
      <c r="H644" s="50">
        <v>25658</v>
      </c>
      <c r="I644" s="51">
        <f t="shared" si="161"/>
        <v>17096</v>
      </c>
      <c r="J644" s="44" t="s">
        <v>4</v>
      </c>
      <c r="K644" s="64">
        <v>8562</v>
      </c>
      <c r="L644" s="45">
        <f t="shared" si="162"/>
        <v>0.17153847694989283</v>
      </c>
      <c r="M644" s="45">
        <f t="shared" si="163"/>
        <v>0.11023845084204563</v>
      </c>
      <c r="N644" s="44">
        <f t="shared" si="164"/>
        <v>4281</v>
      </c>
      <c r="O644" s="44" t="str">
        <f t="shared" si="165"/>
        <v/>
      </c>
      <c r="P644" s="44">
        <f t="shared" si="166"/>
        <v>3884</v>
      </c>
      <c r="Q644" s="44" t="str">
        <f t="shared" si="167"/>
        <v/>
      </c>
      <c r="R644" s="44">
        <f t="shared" si="168"/>
        <v>777</v>
      </c>
      <c r="S644" s="39" t="str">
        <f t="shared" si="169"/>
        <v/>
      </c>
      <c r="T644" s="45">
        <f t="shared" si="170"/>
        <v>0.11023845084204563</v>
      </c>
      <c r="U644" s="45">
        <f t="shared" si="171"/>
        <v>0.75288407065973117</v>
      </c>
      <c r="W644" s="21" t="str">
        <f t="shared" si="172"/>
        <v>LD</v>
      </c>
      <c r="X644" s="7" t="str">
        <f t="shared" si="173"/>
        <v>LD</v>
      </c>
      <c r="Y644" s="7" t="str">
        <f t="shared" si="174"/>
        <v>LD</v>
      </c>
      <c r="Z644" s="7" t="str">
        <f t="shared" si="175"/>
        <v>Con</v>
      </c>
      <c r="AA644" s="7" t="s">
        <v>8</v>
      </c>
      <c r="AB644" s="6" t="s">
        <v>8</v>
      </c>
      <c r="AC644" s="6" t="s">
        <v>8</v>
      </c>
    </row>
    <row r="645" spans="1:29" s="4" customFormat="1" ht="15.75" x14ac:dyDescent="0.25">
      <c r="A645" s="47" t="s">
        <v>776</v>
      </c>
      <c r="B645" s="48" t="s">
        <v>672</v>
      </c>
      <c r="C645" s="38">
        <v>2005</v>
      </c>
      <c r="D645" s="61">
        <v>52512</v>
      </c>
      <c r="E645" s="61">
        <v>35462</v>
      </c>
      <c r="F645" s="40">
        <f t="shared" si="160"/>
        <v>0.67531230956733701</v>
      </c>
      <c r="G645" s="49" t="s">
        <v>7</v>
      </c>
      <c r="H645" s="50">
        <v>12278</v>
      </c>
      <c r="I645" s="51">
        <f t="shared" si="161"/>
        <v>11036</v>
      </c>
      <c r="J645" s="44" t="s">
        <v>9</v>
      </c>
      <c r="K645" s="64">
        <v>1242</v>
      </c>
      <c r="L645" s="45">
        <f t="shared" si="162"/>
        <v>3.5023405335288478E-2</v>
      </c>
      <c r="M645" s="45">
        <f t="shared" si="163"/>
        <v>2.3651736745886654E-2</v>
      </c>
      <c r="N645" s="44">
        <f t="shared" si="164"/>
        <v>621</v>
      </c>
      <c r="O645" s="44">
        <f t="shared" si="165"/>
        <v>621</v>
      </c>
      <c r="P645" s="44">
        <f t="shared" si="166"/>
        <v>2626</v>
      </c>
      <c r="Q645" s="44" t="str">
        <f t="shared" si="167"/>
        <v>YES</v>
      </c>
      <c r="R645" s="44">
        <f t="shared" si="168"/>
        <v>526</v>
      </c>
      <c r="S645" s="39" t="str">
        <f t="shared" si="169"/>
        <v/>
      </c>
      <c r="T645" s="45">
        <f t="shared" si="170"/>
        <v>2.3651736745886654E-2</v>
      </c>
      <c r="U645" s="45">
        <f t="shared" si="171"/>
        <v>0.69896404631322362</v>
      </c>
      <c r="W645" s="21" t="str">
        <f t="shared" si="172"/>
        <v>PC</v>
      </c>
      <c r="X645" s="7" t="str">
        <f t="shared" si="173"/>
        <v>Lab</v>
      </c>
      <c r="Y645" s="7" t="str">
        <f t="shared" si="174"/>
        <v>PC</v>
      </c>
      <c r="Z645" s="7" t="str">
        <f t="shared" si="175"/>
        <v>PC</v>
      </c>
      <c r="AA645" s="7" t="s">
        <v>9</v>
      </c>
      <c r="AB645" s="10" t="s">
        <v>9</v>
      </c>
      <c r="AC645" s="10" t="s">
        <v>9</v>
      </c>
    </row>
    <row r="646" spans="1:29" s="4" customFormat="1" ht="31.5" x14ac:dyDescent="0.25">
      <c r="A646" s="47" t="s">
        <v>748</v>
      </c>
      <c r="B646" s="48" t="s">
        <v>681</v>
      </c>
      <c r="C646" s="38">
        <v>2005</v>
      </c>
      <c r="D646" s="61">
        <v>75526</v>
      </c>
      <c r="E646" s="61">
        <v>46597</v>
      </c>
      <c r="F646" s="40">
        <f t="shared" si="160"/>
        <v>0.61696634271641559</v>
      </c>
      <c r="G646" s="49" t="s">
        <v>7</v>
      </c>
      <c r="H646" s="50">
        <v>21836</v>
      </c>
      <c r="I646" s="51">
        <f t="shared" si="161"/>
        <v>11364</v>
      </c>
      <c r="J646" s="44" t="s">
        <v>4</v>
      </c>
      <c r="K646" s="64">
        <v>10472</v>
      </c>
      <c r="L646" s="45">
        <f t="shared" si="162"/>
        <v>0.22473549799343306</v>
      </c>
      <c r="M646" s="45">
        <f t="shared" si="163"/>
        <v>0.13865423827556073</v>
      </c>
      <c r="N646" s="44">
        <f t="shared" si="164"/>
        <v>5236</v>
      </c>
      <c r="O646" s="44">
        <f t="shared" si="165"/>
        <v>5236</v>
      </c>
      <c r="P646" s="44">
        <f t="shared" si="166"/>
        <v>3777</v>
      </c>
      <c r="Q646" s="44" t="str">
        <f t="shared" si="167"/>
        <v/>
      </c>
      <c r="R646" s="44">
        <f t="shared" si="168"/>
        <v>756</v>
      </c>
      <c r="S646" s="39" t="str">
        <f t="shared" si="169"/>
        <v/>
      </c>
      <c r="T646" s="45">
        <f t="shared" si="170"/>
        <v>0.13865423827556073</v>
      </c>
      <c r="U646" s="45">
        <f t="shared" si="171"/>
        <v>0.75562058099197627</v>
      </c>
      <c r="W646" s="21" t="str">
        <f t="shared" si="172"/>
        <v>Lab</v>
      </c>
      <c r="X646" s="7" t="str">
        <f t="shared" si="173"/>
        <v>Lab</v>
      </c>
      <c r="Y646" s="7" t="str">
        <f t="shared" si="174"/>
        <v>Lab</v>
      </c>
      <c r="Z646" s="7" t="str">
        <f t="shared" si="175"/>
        <v>Con</v>
      </c>
      <c r="AA646" s="7" t="s">
        <v>7</v>
      </c>
      <c r="AB646" s="7" t="s">
        <v>7</v>
      </c>
      <c r="AC646" s="7" t="s">
        <v>7</v>
      </c>
    </row>
    <row r="647" spans="1:29" s="4" customFormat="1" ht="31.5" x14ac:dyDescent="0.25">
      <c r="A647" s="47" t="s">
        <v>660</v>
      </c>
      <c r="B647" s="48" t="s">
        <v>681</v>
      </c>
      <c r="C647" s="38">
        <v>2005</v>
      </c>
      <c r="D647" s="61">
        <v>76218</v>
      </c>
      <c r="E647" s="61">
        <v>46925</v>
      </c>
      <c r="F647" s="40">
        <f t="shared" si="160"/>
        <v>0.61566821485738277</v>
      </c>
      <c r="G647" s="49" t="s">
        <v>4</v>
      </c>
      <c r="H647" s="50">
        <v>21215</v>
      </c>
      <c r="I647" s="51">
        <f t="shared" si="161"/>
        <v>14932</v>
      </c>
      <c r="J647" s="44" t="s">
        <v>7</v>
      </c>
      <c r="K647" s="64">
        <v>6283</v>
      </c>
      <c r="L647" s="45">
        <f t="shared" si="162"/>
        <v>0.13389451251997869</v>
      </c>
      <c r="M647" s="45">
        <f t="shared" si="163"/>
        <v>8.2434595502374766E-2</v>
      </c>
      <c r="N647" s="44">
        <f t="shared" si="164"/>
        <v>3141.5</v>
      </c>
      <c r="O647" s="44" t="str">
        <f t="shared" si="165"/>
        <v/>
      </c>
      <c r="P647" s="44">
        <f t="shared" si="166"/>
        <v>3811</v>
      </c>
      <c r="Q647" s="44" t="str">
        <f t="shared" si="167"/>
        <v/>
      </c>
      <c r="R647" s="44">
        <f t="shared" si="168"/>
        <v>763</v>
      </c>
      <c r="S647" s="39" t="str">
        <f t="shared" si="169"/>
        <v/>
      </c>
      <c r="T647" s="45">
        <f t="shared" si="170"/>
        <v>8.2434595502374766E-2</v>
      </c>
      <c r="U647" s="45">
        <f t="shared" si="171"/>
        <v>0.69810281035975752</v>
      </c>
      <c r="W647" s="21" t="str">
        <f t="shared" si="172"/>
        <v>Con</v>
      </c>
      <c r="X647" s="7" t="str">
        <f t="shared" si="173"/>
        <v>Con</v>
      </c>
      <c r="Y647" s="7" t="str">
        <f t="shared" si="174"/>
        <v>Lab</v>
      </c>
      <c r="Z647" s="7" t="str">
        <f t="shared" si="175"/>
        <v>Lab</v>
      </c>
      <c r="AA647" s="7" t="s">
        <v>4</v>
      </c>
      <c r="AB647" s="7" t="s">
        <v>4</v>
      </c>
      <c r="AC647" s="7" t="s">
        <v>4</v>
      </c>
    </row>
    <row r="648" spans="1:29" s="4" customFormat="1" x14ac:dyDescent="0.2">
      <c r="C648" s="5"/>
      <c r="D648" s="5"/>
      <c r="E648" s="5"/>
      <c r="F648" s="5"/>
      <c r="G648" s="5"/>
      <c r="H648" s="5"/>
      <c r="I648" s="5"/>
      <c r="J648" s="5"/>
      <c r="K648" s="5"/>
      <c r="L648" s="5"/>
      <c r="M648" s="5"/>
      <c r="N648" s="5"/>
      <c r="O648" s="5"/>
      <c r="P648" s="5"/>
      <c r="Q648" s="5"/>
      <c r="R648" s="5"/>
      <c r="S648" s="5"/>
      <c r="T648" s="5"/>
      <c r="U648" s="5"/>
      <c r="W648" s="5"/>
      <c r="X648" s="7"/>
      <c r="Y648" s="7"/>
      <c r="Z648" s="7"/>
      <c r="AA648" s="7"/>
      <c r="AB648" s="7"/>
      <c r="AC648" s="21"/>
    </row>
    <row r="649" spans="1:29" s="4" customFormat="1" x14ac:dyDescent="0.2">
      <c r="C649" s="5"/>
      <c r="D649" s="5"/>
      <c r="E649" s="5"/>
      <c r="F649" s="5"/>
      <c r="G649" s="5"/>
      <c r="H649" s="5"/>
      <c r="I649" s="5"/>
      <c r="J649" s="5"/>
      <c r="K649" s="5"/>
      <c r="L649" s="5"/>
      <c r="M649" s="5"/>
      <c r="N649" s="5"/>
      <c r="O649" s="5"/>
      <c r="P649" s="5"/>
      <c r="Q649" s="5"/>
      <c r="R649" s="5"/>
      <c r="S649" s="5"/>
      <c r="T649" s="5"/>
      <c r="U649" s="5"/>
      <c r="W649" s="5"/>
      <c r="X649" s="7"/>
      <c r="Y649" s="7"/>
      <c r="Z649" s="7"/>
      <c r="AA649" s="7"/>
      <c r="AB649" s="7"/>
      <c r="AC649" s="21"/>
    </row>
    <row r="650" spans="1:29" s="4" customFormat="1" x14ac:dyDescent="0.2">
      <c r="C650" s="5"/>
      <c r="D650" s="5"/>
      <c r="E650" s="5"/>
      <c r="F650" s="5"/>
      <c r="G650" s="5"/>
      <c r="H650" s="5"/>
      <c r="I650" s="5"/>
      <c r="J650" s="5"/>
      <c r="K650" s="5"/>
      <c r="L650" s="5"/>
      <c r="M650" s="5"/>
      <c r="N650" s="5"/>
      <c r="O650" s="5"/>
      <c r="P650" s="5"/>
      <c r="Q650" s="5"/>
      <c r="R650" s="5"/>
      <c r="S650" s="5"/>
      <c r="T650" s="5"/>
      <c r="U650" s="5"/>
      <c r="W650" s="5"/>
      <c r="X650" s="7"/>
      <c r="Y650" s="7"/>
      <c r="Z650" s="7"/>
      <c r="AA650" s="7"/>
      <c r="AB650" s="7"/>
      <c r="AC650" s="21"/>
    </row>
    <row r="651" spans="1:29" s="4" customFormat="1" x14ac:dyDescent="0.2">
      <c r="A651" s="4" t="s">
        <v>818</v>
      </c>
      <c r="B651" s="25" t="s">
        <v>817</v>
      </c>
      <c r="C651" s="5"/>
      <c r="D651" s="5"/>
      <c r="E651" s="5"/>
      <c r="F651" s="5"/>
      <c r="G651" s="5"/>
      <c r="H651" s="5"/>
      <c r="I651" s="5"/>
      <c r="J651" s="5"/>
      <c r="K651" s="5"/>
      <c r="L651" s="5"/>
      <c r="M651" s="5"/>
      <c r="N651" s="5"/>
      <c r="O651" s="5"/>
      <c r="P651" s="5"/>
      <c r="Q651" s="5"/>
      <c r="R651" s="5"/>
      <c r="S651" s="5"/>
      <c r="T651" s="5"/>
      <c r="U651" s="5"/>
      <c r="W651" s="5"/>
      <c r="X651" s="7"/>
      <c r="Y651" s="7"/>
      <c r="Z651" s="7"/>
      <c r="AA651" s="7"/>
      <c r="AB651" s="7"/>
      <c r="AC651" s="21"/>
    </row>
    <row r="652" spans="1:29" s="4" customFormat="1" x14ac:dyDescent="0.2">
      <c r="C652" s="5"/>
      <c r="D652" s="5"/>
      <c r="E652" s="5"/>
      <c r="F652" s="5"/>
      <c r="G652" s="5"/>
      <c r="H652" s="5"/>
      <c r="I652" s="5"/>
      <c r="J652" s="5"/>
      <c r="K652" s="5"/>
      <c r="L652" s="5"/>
      <c r="M652" s="5"/>
      <c r="N652" s="5"/>
      <c r="O652" s="5"/>
      <c r="P652" s="5"/>
      <c r="Q652" s="5"/>
      <c r="R652" s="5"/>
      <c r="S652" s="5"/>
      <c r="T652" s="5"/>
      <c r="U652" s="5"/>
      <c r="W652" s="5"/>
      <c r="X652" s="7"/>
      <c r="Y652" s="7"/>
      <c r="Z652" s="7"/>
      <c r="AA652" s="7"/>
      <c r="AB652" s="7"/>
      <c r="AC652" s="21"/>
    </row>
    <row r="653" spans="1:29" s="4" customFormat="1" x14ac:dyDescent="0.2">
      <c r="C653" s="5"/>
      <c r="D653" s="5"/>
      <c r="E653" s="5"/>
      <c r="F653" s="5"/>
      <c r="G653" s="5"/>
      <c r="H653" s="5"/>
      <c r="I653" s="5"/>
      <c r="J653" s="5"/>
      <c r="K653" s="5"/>
      <c r="L653" s="5"/>
      <c r="M653" s="5"/>
      <c r="N653" s="5"/>
      <c r="O653" s="5"/>
      <c r="P653" s="5"/>
      <c r="Q653" s="5"/>
      <c r="R653" s="5"/>
      <c r="S653" s="5"/>
      <c r="T653" s="5"/>
      <c r="U653" s="5"/>
      <c r="W653" s="5"/>
      <c r="X653" s="7"/>
      <c r="Y653" s="7"/>
      <c r="Z653" s="7"/>
      <c r="AA653" s="7"/>
      <c r="AB653" s="7"/>
      <c r="AC653" s="21"/>
    </row>
    <row r="654" spans="1:29" s="4" customFormat="1" x14ac:dyDescent="0.2">
      <c r="C654" s="5"/>
      <c r="D654" s="5"/>
      <c r="E654" s="5"/>
      <c r="F654" s="5"/>
      <c r="G654" s="5"/>
      <c r="H654" s="5"/>
      <c r="I654" s="5"/>
      <c r="J654" s="5"/>
      <c r="K654" s="5"/>
      <c r="L654" s="5"/>
      <c r="M654" s="5"/>
      <c r="N654" s="5"/>
      <c r="O654" s="5"/>
      <c r="P654" s="5"/>
      <c r="Q654" s="5"/>
      <c r="R654" s="5"/>
      <c r="S654" s="5"/>
      <c r="T654" s="5"/>
      <c r="U654" s="5"/>
      <c r="W654" s="5"/>
      <c r="X654" s="7"/>
      <c r="Y654" s="7"/>
      <c r="Z654" s="7"/>
      <c r="AA654" s="7"/>
      <c r="AB654" s="7"/>
      <c r="AC654" s="21"/>
    </row>
    <row r="655" spans="1:29" s="4" customFormat="1" x14ac:dyDescent="0.2">
      <c r="C655" s="5"/>
      <c r="D655" s="5"/>
      <c r="E655" s="5"/>
      <c r="F655" s="5"/>
      <c r="G655" s="5"/>
      <c r="H655" s="5"/>
      <c r="I655" s="5"/>
      <c r="J655" s="5"/>
      <c r="K655" s="5"/>
      <c r="L655" s="5"/>
      <c r="M655" s="5"/>
      <c r="N655" s="5"/>
      <c r="O655" s="5"/>
      <c r="P655" s="5"/>
      <c r="Q655" s="5"/>
      <c r="R655" s="5"/>
      <c r="S655" s="5"/>
      <c r="T655" s="5"/>
      <c r="U655" s="5"/>
      <c r="W655" s="5"/>
      <c r="X655" s="7"/>
      <c r="Y655" s="7"/>
      <c r="Z655" s="7"/>
      <c r="AA655" s="7"/>
      <c r="AB655" s="7"/>
      <c r="AC655" s="21"/>
    </row>
    <row r="656" spans="1:29" s="4" customFormat="1" x14ac:dyDescent="0.2">
      <c r="C656" s="5"/>
      <c r="D656" s="5"/>
      <c r="E656" s="5"/>
      <c r="F656" s="5"/>
      <c r="G656" s="5"/>
      <c r="H656" s="5"/>
      <c r="I656" s="5"/>
      <c r="J656" s="5"/>
      <c r="K656" s="5"/>
      <c r="L656" s="5"/>
      <c r="M656" s="5"/>
      <c r="N656" s="5"/>
      <c r="O656" s="5"/>
      <c r="P656" s="5"/>
      <c r="Q656" s="5"/>
      <c r="R656" s="5"/>
      <c r="S656" s="5"/>
      <c r="T656" s="5"/>
      <c r="U656" s="5"/>
      <c r="W656" s="5"/>
      <c r="X656" s="7"/>
      <c r="Y656" s="7"/>
      <c r="Z656" s="7"/>
      <c r="AA656" s="7"/>
      <c r="AB656" s="7"/>
      <c r="AC656" s="21"/>
    </row>
    <row r="657" spans="3:29" s="4" customFormat="1" x14ac:dyDescent="0.2">
      <c r="C657" s="5"/>
      <c r="D657" s="5"/>
      <c r="E657" s="5"/>
      <c r="F657" s="5"/>
      <c r="G657" s="5"/>
      <c r="H657" s="5"/>
      <c r="I657" s="5"/>
      <c r="J657" s="5"/>
      <c r="K657" s="5"/>
      <c r="L657" s="5"/>
      <c r="M657" s="5"/>
      <c r="N657" s="5"/>
      <c r="O657" s="5"/>
      <c r="P657" s="5"/>
      <c r="Q657" s="5"/>
      <c r="R657" s="5"/>
      <c r="S657" s="5"/>
      <c r="T657" s="5"/>
      <c r="U657" s="5"/>
      <c r="W657" s="5"/>
      <c r="X657" s="7"/>
      <c r="Y657" s="7"/>
      <c r="Z657" s="7"/>
      <c r="AA657" s="7"/>
      <c r="AB657" s="7"/>
      <c r="AC657" s="21"/>
    </row>
    <row r="658" spans="3:29" s="4" customFormat="1" x14ac:dyDescent="0.2">
      <c r="C658" s="5"/>
      <c r="D658" s="5"/>
      <c r="E658" s="5"/>
      <c r="F658" s="5"/>
      <c r="G658" s="5"/>
      <c r="H658" s="5"/>
      <c r="I658" s="5"/>
      <c r="J658" s="5"/>
      <c r="K658" s="5"/>
      <c r="L658" s="5"/>
      <c r="M658" s="5"/>
      <c r="N658" s="5"/>
      <c r="O658" s="5"/>
      <c r="P658" s="5"/>
      <c r="Q658" s="5"/>
      <c r="R658" s="5"/>
      <c r="S658" s="5"/>
      <c r="T658" s="5"/>
      <c r="U658" s="5"/>
      <c r="W658" s="5"/>
      <c r="X658" s="7"/>
      <c r="Y658" s="7"/>
      <c r="Z658" s="7"/>
      <c r="AA658" s="7"/>
      <c r="AB658" s="7"/>
      <c r="AC658" s="21"/>
    </row>
    <row r="659" spans="3:29" s="4" customFormat="1" x14ac:dyDescent="0.2">
      <c r="C659" s="5"/>
      <c r="D659" s="5"/>
      <c r="E659" s="5"/>
      <c r="F659" s="5"/>
      <c r="G659" s="5"/>
      <c r="H659" s="5"/>
      <c r="I659" s="5"/>
      <c r="J659" s="5"/>
      <c r="K659" s="5"/>
      <c r="L659" s="5"/>
      <c r="M659" s="5"/>
      <c r="N659" s="5"/>
      <c r="O659" s="5"/>
      <c r="P659" s="5"/>
      <c r="Q659" s="5"/>
      <c r="R659" s="5"/>
      <c r="S659" s="5"/>
      <c r="T659" s="5"/>
      <c r="U659" s="5"/>
      <c r="W659" s="5"/>
      <c r="X659" s="7"/>
      <c r="Y659" s="7"/>
      <c r="Z659" s="7"/>
      <c r="AA659" s="7"/>
      <c r="AB659" s="7"/>
      <c r="AC659" s="21"/>
    </row>
    <row r="660" spans="3:29" s="4" customFormat="1" x14ac:dyDescent="0.2">
      <c r="C660" s="5"/>
      <c r="D660" s="5"/>
      <c r="E660" s="5"/>
      <c r="F660" s="5"/>
      <c r="G660" s="5"/>
      <c r="H660" s="5"/>
      <c r="I660" s="5"/>
      <c r="J660" s="5"/>
      <c r="K660" s="5"/>
      <c r="L660" s="5"/>
      <c r="M660" s="5"/>
      <c r="N660" s="5"/>
      <c r="O660" s="5"/>
      <c r="P660" s="5"/>
      <c r="Q660" s="5"/>
      <c r="R660" s="5"/>
      <c r="S660" s="5"/>
      <c r="T660" s="5"/>
      <c r="U660" s="5"/>
      <c r="W660" s="5"/>
      <c r="X660" s="7"/>
      <c r="Y660" s="7"/>
      <c r="Z660" s="7"/>
      <c r="AA660" s="7"/>
      <c r="AB660" s="7"/>
      <c r="AC660" s="21"/>
    </row>
    <row r="661" spans="3:29" s="4" customFormat="1" x14ac:dyDescent="0.2">
      <c r="C661" s="5"/>
      <c r="D661" s="5"/>
      <c r="E661" s="5"/>
      <c r="F661" s="5"/>
      <c r="G661" s="5"/>
      <c r="H661" s="5"/>
      <c r="I661" s="5"/>
      <c r="J661" s="5"/>
      <c r="K661" s="5"/>
      <c r="L661" s="5"/>
      <c r="M661" s="5"/>
      <c r="N661" s="5"/>
      <c r="O661" s="5"/>
      <c r="P661" s="5"/>
      <c r="Q661" s="5"/>
      <c r="R661" s="5"/>
      <c r="S661" s="5"/>
      <c r="T661" s="5"/>
      <c r="U661" s="5"/>
      <c r="W661" s="5"/>
      <c r="X661" s="7"/>
      <c r="Y661" s="7"/>
      <c r="Z661" s="7"/>
      <c r="AA661" s="7"/>
      <c r="AB661" s="7"/>
      <c r="AC661" s="21"/>
    </row>
    <row r="662" spans="3:29" s="4" customFormat="1" x14ac:dyDescent="0.2">
      <c r="C662" s="5"/>
      <c r="D662" s="5"/>
      <c r="E662" s="5"/>
      <c r="F662" s="5"/>
      <c r="G662" s="5"/>
      <c r="H662" s="5"/>
      <c r="I662" s="5"/>
      <c r="J662" s="5"/>
      <c r="K662" s="5"/>
      <c r="L662" s="5"/>
      <c r="M662" s="5"/>
      <c r="N662" s="5"/>
      <c r="O662" s="5"/>
      <c r="P662" s="5"/>
      <c r="Q662" s="5"/>
      <c r="R662" s="5"/>
      <c r="S662" s="5"/>
      <c r="T662" s="5"/>
      <c r="U662" s="5"/>
      <c r="W662" s="5"/>
      <c r="X662" s="7"/>
      <c r="Y662" s="7"/>
      <c r="Z662" s="7"/>
      <c r="AA662" s="7"/>
      <c r="AB662" s="7"/>
      <c r="AC662" s="21"/>
    </row>
    <row r="663" spans="3:29" s="4" customFormat="1" x14ac:dyDescent="0.2">
      <c r="C663" s="5"/>
      <c r="D663" s="5"/>
      <c r="E663" s="5"/>
      <c r="F663" s="5"/>
      <c r="G663" s="5"/>
      <c r="H663" s="5"/>
      <c r="I663" s="5"/>
      <c r="J663" s="5"/>
      <c r="K663" s="5"/>
      <c r="L663" s="5"/>
      <c r="M663" s="5"/>
      <c r="N663" s="5"/>
      <c r="O663" s="5"/>
      <c r="P663" s="5"/>
      <c r="Q663" s="5"/>
      <c r="R663" s="5"/>
      <c r="S663" s="5"/>
      <c r="T663" s="5"/>
      <c r="U663" s="5"/>
      <c r="W663" s="5"/>
      <c r="X663" s="7"/>
      <c r="Y663" s="7"/>
      <c r="Z663" s="7"/>
      <c r="AA663" s="7"/>
      <c r="AB663" s="7"/>
      <c r="AC663" s="21"/>
    </row>
    <row r="664" spans="3:29" s="4" customFormat="1" x14ac:dyDescent="0.2">
      <c r="C664" s="5"/>
      <c r="D664" s="5"/>
      <c r="E664" s="5"/>
      <c r="F664" s="5"/>
      <c r="G664" s="5"/>
      <c r="H664" s="5"/>
      <c r="I664" s="5"/>
      <c r="J664" s="5"/>
      <c r="K664" s="5"/>
      <c r="L664" s="5"/>
      <c r="M664" s="5"/>
      <c r="N664" s="5"/>
      <c r="O664" s="5"/>
      <c r="P664" s="5"/>
      <c r="Q664" s="5"/>
      <c r="R664" s="5"/>
      <c r="S664" s="5"/>
      <c r="T664" s="5"/>
      <c r="U664" s="5"/>
      <c r="W664" s="5"/>
      <c r="X664" s="7"/>
      <c r="Y664" s="7"/>
      <c r="Z664" s="7"/>
      <c r="AA664" s="7"/>
      <c r="AB664" s="7"/>
      <c r="AC664" s="21"/>
    </row>
    <row r="665" spans="3:29" s="4" customFormat="1" x14ac:dyDescent="0.2">
      <c r="C665" s="5"/>
      <c r="D665" s="5"/>
      <c r="E665" s="5"/>
      <c r="F665" s="5"/>
      <c r="G665" s="5"/>
      <c r="H665" s="5"/>
      <c r="I665" s="5"/>
      <c r="J665" s="5"/>
      <c r="K665" s="5"/>
      <c r="L665" s="5"/>
      <c r="M665" s="5"/>
      <c r="N665" s="5"/>
      <c r="O665" s="5"/>
      <c r="P665" s="5"/>
      <c r="Q665" s="5"/>
      <c r="R665" s="5"/>
      <c r="S665" s="5"/>
      <c r="T665" s="5"/>
      <c r="U665" s="5"/>
      <c r="W665" s="5"/>
      <c r="X665" s="7"/>
      <c r="Y665" s="7"/>
      <c r="Z665" s="7"/>
      <c r="AA665" s="7"/>
      <c r="AB665" s="7"/>
      <c r="AC665" s="21"/>
    </row>
    <row r="666" spans="3:29" s="4" customFormat="1" x14ac:dyDescent="0.2">
      <c r="C666" s="5"/>
      <c r="D666" s="5"/>
      <c r="E666" s="5"/>
      <c r="F666" s="5"/>
      <c r="G666" s="5"/>
      <c r="H666" s="5"/>
      <c r="I666" s="5"/>
      <c r="J666" s="5"/>
      <c r="K666" s="5"/>
      <c r="L666" s="5"/>
      <c r="M666" s="5"/>
      <c r="N666" s="5"/>
      <c r="O666" s="5"/>
      <c r="P666" s="5"/>
      <c r="Q666" s="5"/>
      <c r="R666" s="5"/>
      <c r="S666" s="5"/>
      <c r="T666" s="5"/>
      <c r="U666" s="5"/>
      <c r="W666" s="5"/>
      <c r="X666" s="7"/>
      <c r="Y666" s="7"/>
      <c r="Z666" s="7"/>
      <c r="AA666" s="7"/>
      <c r="AB666" s="7"/>
      <c r="AC666" s="21"/>
    </row>
    <row r="667" spans="3:29" s="4" customFormat="1" x14ac:dyDescent="0.2">
      <c r="C667" s="5"/>
      <c r="D667" s="5"/>
      <c r="E667" s="5"/>
      <c r="F667" s="5"/>
      <c r="G667" s="5"/>
      <c r="H667" s="5"/>
      <c r="I667" s="5"/>
      <c r="J667" s="5"/>
      <c r="K667" s="5"/>
      <c r="L667" s="5"/>
      <c r="M667" s="5"/>
      <c r="N667" s="5"/>
      <c r="O667" s="5"/>
      <c r="P667" s="5"/>
      <c r="Q667" s="5"/>
      <c r="R667" s="5"/>
      <c r="S667" s="5"/>
      <c r="T667" s="5"/>
      <c r="U667" s="5"/>
      <c r="W667" s="5"/>
      <c r="X667" s="7"/>
      <c r="Y667" s="7"/>
      <c r="Z667" s="7"/>
      <c r="AA667" s="7"/>
      <c r="AB667" s="7"/>
      <c r="AC667" s="21"/>
    </row>
    <row r="668" spans="3:29" s="4" customFormat="1" x14ac:dyDescent="0.2">
      <c r="C668" s="5"/>
      <c r="D668" s="5"/>
      <c r="E668" s="5"/>
      <c r="F668" s="5"/>
      <c r="G668" s="5"/>
      <c r="H668" s="5"/>
      <c r="I668" s="5"/>
      <c r="J668" s="5"/>
      <c r="K668" s="5"/>
      <c r="L668" s="5"/>
      <c r="M668" s="5"/>
      <c r="N668" s="5"/>
      <c r="O668" s="5"/>
      <c r="P668" s="5"/>
      <c r="Q668" s="5"/>
      <c r="R668" s="5"/>
      <c r="S668" s="5"/>
      <c r="T668" s="5"/>
      <c r="U668" s="5"/>
      <c r="W668" s="5"/>
      <c r="X668" s="7"/>
      <c r="Y668" s="7"/>
      <c r="Z668" s="7"/>
      <c r="AA668" s="7"/>
      <c r="AB668" s="7"/>
      <c r="AC668" s="21"/>
    </row>
    <row r="669" spans="3:29" s="4" customFormat="1" x14ac:dyDescent="0.2">
      <c r="C669" s="5"/>
      <c r="D669" s="5"/>
      <c r="E669" s="5"/>
      <c r="F669" s="5"/>
      <c r="G669" s="5"/>
      <c r="H669" s="5"/>
      <c r="I669" s="5"/>
      <c r="J669" s="5"/>
      <c r="K669" s="5"/>
      <c r="L669" s="5"/>
      <c r="M669" s="5"/>
      <c r="N669" s="5"/>
      <c r="O669" s="5"/>
      <c r="P669" s="5"/>
      <c r="Q669" s="5"/>
      <c r="R669" s="5"/>
      <c r="S669" s="5"/>
      <c r="T669" s="5"/>
      <c r="U669" s="5"/>
      <c r="W669" s="5"/>
      <c r="X669" s="7"/>
      <c r="Y669" s="7"/>
      <c r="Z669" s="7"/>
      <c r="AA669" s="7"/>
      <c r="AB669" s="7"/>
      <c r="AC669" s="21"/>
    </row>
    <row r="670" spans="3:29" s="4" customFormat="1" x14ac:dyDescent="0.2">
      <c r="C670" s="5"/>
      <c r="D670" s="5"/>
      <c r="E670" s="5"/>
      <c r="F670" s="5"/>
      <c r="G670" s="5"/>
      <c r="H670" s="5"/>
      <c r="I670" s="5"/>
      <c r="J670" s="5"/>
      <c r="K670" s="5"/>
      <c r="L670" s="5"/>
      <c r="M670" s="5"/>
      <c r="N670" s="5"/>
      <c r="O670" s="5"/>
      <c r="P670" s="5"/>
      <c r="Q670" s="5"/>
      <c r="R670" s="5"/>
      <c r="S670" s="5"/>
      <c r="T670" s="5"/>
      <c r="U670" s="5"/>
      <c r="W670" s="5"/>
      <c r="X670" s="7"/>
      <c r="Y670" s="7"/>
      <c r="Z670" s="7"/>
      <c r="AA670" s="7"/>
      <c r="AB670" s="7"/>
      <c r="AC670" s="21"/>
    </row>
    <row r="671" spans="3:29" s="4" customFormat="1" x14ac:dyDescent="0.2">
      <c r="C671" s="5"/>
      <c r="D671" s="5"/>
      <c r="E671" s="5"/>
      <c r="F671" s="5"/>
      <c r="G671" s="5"/>
      <c r="H671" s="5"/>
      <c r="I671" s="5"/>
      <c r="J671" s="5"/>
      <c r="K671" s="5"/>
      <c r="L671" s="5"/>
      <c r="M671" s="5"/>
      <c r="N671" s="5"/>
      <c r="O671" s="5"/>
      <c r="P671" s="5"/>
      <c r="Q671" s="5"/>
      <c r="R671" s="5"/>
      <c r="S671" s="5"/>
      <c r="T671" s="5"/>
      <c r="U671" s="5"/>
      <c r="W671" s="5"/>
      <c r="X671" s="7"/>
      <c r="Y671" s="7"/>
      <c r="Z671" s="7"/>
      <c r="AA671" s="7"/>
      <c r="AB671" s="7"/>
      <c r="AC671" s="21"/>
    </row>
    <row r="672" spans="3:29" s="4" customFormat="1" x14ac:dyDescent="0.2">
      <c r="C672" s="5"/>
      <c r="D672" s="5"/>
      <c r="E672" s="5"/>
      <c r="F672" s="5"/>
      <c r="G672" s="5"/>
      <c r="H672" s="5"/>
      <c r="I672" s="5"/>
      <c r="J672" s="5"/>
      <c r="K672" s="5"/>
      <c r="L672" s="5"/>
      <c r="M672" s="5"/>
      <c r="N672" s="5"/>
      <c r="O672" s="5"/>
      <c r="P672" s="5"/>
      <c r="Q672" s="5"/>
      <c r="R672" s="5"/>
      <c r="S672" s="5"/>
      <c r="T672" s="5"/>
      <c r="U672" s="5"/>
      <c r="W672" s="5"/>
      <c r="X672" s="7"/>
      <c r="Y672" s="7"/>
      <c r="Z672" s="7"/>
      <c r="AA672" s="7"/>
      <c r="AB672" s="7"/>
      <c r="AC672" s="21"/>
    </row>
    <row r="673" spans="3:29" s="4" customFormat="1" x14ac:dyDescent="0.2">
      <c r="C673" s="5"/>
      <c r="D673" s="5"/>
      <c r="E673" s="5"/>
      <c r="F673" s="5"/>
      <c r="G673" s="5"/>
      <c r="H673" s="5"/>
      <c r="I673" s="5"/>
      <c r="J673" s="5"/>
      <c r="K673" s="5"/>
      <c r="L673" s="5"/>
      <c r="M673" s="5"/>
      <c r="N673" s="5"/>
      <c r="O673" s="5"/>
      <c r="P673" s="5"/>
      <c r="Q673" s="5"/>
      <c r="R673" s="5"/>
      <c r="S673" s="5"/>
      <c r="T673" s="5"/>
      <c r="U673" s="5"/>
      <c r="W673" s="5"/>
      <c r="X673" s="7"/>
      <c r="Y673" s="7"/>
      <c r="Z673" s="7"/>
      <c r="AA673" s="7"/>
      <c r="AB673" s="7"/>
      <c r="AC673" s="21"/>
    </row>
    <row r="674" spans="3:29" s="4" customFormat="1" x14ac:dyDescent="0.2">
      <c r="C674" s="5"/>
      <c r="D674" s="5"/>
      <c r="E674" s="5"/>
      <c r="F674" s="5"/>
      <c r="G674" s="5"/>
      <c r="H674" s="5"/>
      <c r="I674" s="5"/>
      <c r="J674" s="5"/>
      <c r="K674" s="5"/>
      <c r="L674" s="5"/>
      <c r="M674" s="5"/>
      <c r="N674" s="5"/>
      <c r="O674" s="5"/>
      <c r="P674" s="5"/>
      <c r="Q674" s="5"/>
      <c r="R674" s="5"/>
      <c r="S674" s="5"/>
      <c r="T674" s="5"/>
      <c r="U674" s="5"/>
      <c r="W674" s="5"/>
      <c r="X674" s="7"/>
      <c r="Y674" s="7"/>
      <c r="Z674" s="7"/>
      <c r="AA674" s="7"/>
      <c r="AB674" s="7"/>
      <c r="AC674" s="21"/>
    </row>
    <row r="675" spans="3:29" s="4" customFormat="1" x14ac:dyDescent="0.2">
      <c r="C675" s="5"/>
      <c r="D675" s="5"/>
      <c r="E675" s="5"/>
      <c r="F675" s="5"/>
      <c r="G675" s="5"/>
      <c r="H675" s="5"/>
      <c r="I675" s="5"/>
      <c r="J675" s="5"/>
      <c r="K675" s="5"/>
      <c r="L675" s="5"/>
      <c r="M675" s="5"/>
      <c r="N675" s="5"/>
      <c r="O675" s="5"/>
      <c r="P675" s="5"/>
      <c r="Q675" s="5"/>
      <c r="R675" s="5"/>
      <c r="S675" s="5"/>
      <c r="T675" s="5"/>
      <c r="U675" s="5"/>
      <c r="W675" s="5"/>
      <c r="X675" s="7"/>
      <c r="Y675" s="7"/>
      <c r="Z675" s="7"/>
      <c r="AA675" s="7"/>
      <c r="AB675" s="7"/>
      <c r="AC675" s="21"/>
    </row>
    <row r="676" spans="3:29" s="4" customFormat="1" x14ac:dyDescent="0.2">
      <c r="C676" s="5"/>
      <c r="D676" s="5"/>
      <c r="E676" s="5"/>
      <c r="F676" s="5"/>
      <c r="G676" s="5"/>
      <c r="H676" s="5"/>
      <c r="I676" s="5"/>
      <c r="J676" s="5"/>
      <c r="K676" s="5"/>
      <c r="L676" s="5"/>
      <c r="M676" s="5"/>
      <c r="N676" s="5"/>
      <c r="O676" s="5"/>
      <c r="P676" s="5"/>
      <c r="Q676" s="5"/>
      <c r="R676" s="5"/>
      <c r="S676" s="5"/>
      <c r="T676" s="5"/>
      <c r="U676" s="5"/>
      <c r="W676" s="5"/>
      <c r="X676" s="7"/>
      <c r="Y676" s="7"/>
      <c r="Z676" s="7"/>
      <c r="AA676" s="7"/>
      <c r="AB676" s="7"/>
      <c r="AC676" s="21"/>
    </row>
    <row r="677" spans="3:29" s="4" customFormat="1" x14ac:dyDescent="0.2">
      <c r="C677" s="5"/>
      <c r="D677" s="5"/>
      <c r="E677" s="5"/>
      <c r="F677" s="5"/>
      <c r="G677" s="5"/>
      <c r="H677" s="5"/>
      <c r="I677" s="5"/>
      <c r="J677" s="5"/>
      <c r="K677" s="5"/>
      <c r="L677" s="5"/>
      <c r="M677" s="5"/>
      <c r="N677" s="5"/>
      <c r="O677" s="5"/>
      <c r="P677" s="5"/>
      <c r="Q677" s="5"/>
      <c r="R677" s="5"/>
      <c r="S677" s="5"/>
      <c r="T677" s="5"/>
      <c r="U677" s="5"/>
      <c r="W677" s="5"/>
      <c r="X677" s="7"/>
      <c r="Y677" s="7"/>
      <c r="Z677" s="7"/>
      <c r="AA677" s="7"/>
      <c r="AB677" s="7"/>
      <c r="AC677" s="21"/>
    </row>
    <row r="678" spans="3:29" s="4" customFormat="1" x14ac:dyDescent="0.2">
      <c r="C678" s="5"/>
      <c r="D678" s="5"/>
      <c r="E678" s="5"/>
      <c r="F678" s="5"/>
      <c r="G678" s="5"/>
      <c r="H678" s="5"/>
      <c r="I678" s="5"/>
      <c r="J678" s="5"/>
      <c r="K678" s="5"/>
      <c r="L678" s="5"/>
      <c r="M678" s="5"/>
      <c r="N678" s="5"/>
      <c r="O678" s="5"/>
      <c r="P678" s="5"/>
      <c r="Q678" s="5"/>
      <c r="R678" s="5"/>
      <c r="S678" s="5"/>
      <c r="T678" s="5"/>
      <c r="U678" s="5"/>
      <c r="W678" s="5"/>
      <c r="X678" s="7"/>
      <c r="Y678" s="7"/>
      <c r="Z678" s="7"/>
      <c r="AA678" s="7"/>
      <c r="AB678" s="7"/>
      <c r="AC678" s="21"/>
    </row>
    <row r="679" spans="3:29" s="4" customFormat="1" x14ac:dyDescent="0.2">
      <c r="C679" s="5"/>
      <c r="D679" s="5"/>
      <c r="E679" s="5"/>
      <c r="F679" s="5"/>
      <c r="G679" s="5"/>
      <c r="H679" s="5"/>
      <c r="I679" s="5"/>
      <c r="J679" s="5"/>
      <c r="K679" s="5"/>
      <c r="L679" s="5"/>
      <c r="M679" s="5"/>
      <c r="N679" s="5"/>
      <c r="O679" s="5"/>
      <c r="P679" s="5"/>
      <c r="Q679" s="5"/>
      <c r="R679" s="5"/>
      <c r="S679" s="5"/>
      <c r="T679" s="5"/>
      <c r="U679" s="5"/>
      <c r="W679" s="5"/>
      <c r="X679" s="7"/>
      <c r="Y679" s="7"/>
      <c r="Z679" s="7"/>
      <c r="AA679" s="7"/>
      <c r="AB679" s="7"/>
      <c r="AC679" s="21"/>
    </row>
    <row r="680" spans="3:29" s="4" customFormat="1" x14ac:dyDescent="0.2">
      <c r="C680" s="5"/>
      <c r="D680" s="5"/>
      <c r="E680" s="5"/>
      <c r="F680" s="5"/>
      <c r="G680" s="5"/>
      <c r="H680" s="5"/>
      <c r="I680" s="5"/>
      <c r="J680" s="5"/>
      <c r="K680" s="5"/>
      <c r="L680" s="5"/>
      <c r="M680" s="5"/>
      <c r="N680" s="5"/>
      <c r="O680" s="5"/>
      <c r="P680" s="5"/>
      <c r="Q680" s="5"/>
      <c r="R680" s="5"/>
      <c r="S680" s="5"/>
      <c r="T680" s="5"/>
      <c r="U680" s="5"/>
      <c r="W680" s="5"/>
      <c r="X680" s="7"/>
      <c r="Y680" s="7"/>
      <c r="Z680" s="7"/>
      <c r="AA680" s="7"/>
      <c r="AB680" s="7"/>
      <c r="AC680" s="21"/>
    </row>
    <row r="681" spans="3:29" s="4" customFormat="1" x14ac:dyDescent="0.2">
      <c r="C681" s="5"/>
      <c r="D681" s="5"/>
      <c r="E681" s="5"/>
      <c r="F681" s="5"/>
      <c r="G681" s="5"/>
      <c r="H681" s="5"/>
      <c r="I681" s="5"/>
      <c r="J681" s="5"/>
      <c r="K681" s="5"/>
      <c r="L681" s="5"/>
      <c r="M681" s="5"/>
      <c r="N681" s="5"/>
      <c r="O681" s="5"/>
      <c r="P681" s="5"/>
      <c r="Q681" s="5"/>
      <c r="R681" s="5"/>
      <c r="S681" s="5"/>
      <c r="T681" s="5"/>
      <c r="U681" s="5"/>
      <c r="W681" s="5"/>
      <c r="X681" s="7"/>
      <c r="Y681" s="7"/>
      <c r="Z681" s="7"/>
      <c r="AA681" s="7"/>
      <c r="AB681" s="7"/>
      <c r="AC681" s="21"/>
    </row>
    <row r="682" spans="3:29" s="4" customFormat="1" x14ac:dyDescent="0.2">
      <c r="C682" s="5"/>
      <c r="D682" s="5"/>
      <c r="E682" s="5"/>
      <c r="F682" s="5"/>
      <c r="G682" s="5"/>
      <c r="H682" s="5"/>
      <c r="I682" s="5"/>
      <c r="J682" s="5"/>
      <c r="K682" s="5"/>
      <c r="L682" s="5"/>
      <c r="M682" s="5"/>
      <c r="N682" s="5"/>
      <c r="O682" s="5"/>
      <c r="P682" s="5"/>
      <c r="Q682" s="5"/>
      <c r="R682" s="5"/>
      <c r="S682" s="5"/>
      <c r="T682" s="5"/>
      <c r="U682" s="5"/>
      <c r="W682" s="5"/>
      <c r="X682" s="7"/>
      <c r="Y682" s="7"/>
      <c r="Z682" s="7"/>
      <c r="AA682" s="7"/>
      <c r="AB682" s="7"/>
      <c r="AC682" s="21"/>
    </row>
    <row r="683" spans="3:29" s="4" customFormat="1" x14ac:dyDescent="0.2">
      <c r="C683" s="5"/>
      <c r="D683" s="5"/>
      <c r="E683" s="5"/>
      <c r="F683" s="5"/>
      <c r="G683" s="5"/>
      <c r="H683" s="5"/>
      <c r="I683" s="5"/>
      <c r="J683" s="5"/>
      <c r="K683" s="5"/>
      <c r="L683" s="5"/>
      <c r="M683" s="5"/>
      <c r="N683" s="5"/>
      <c r="O683" s="5"/>
      <c r="P683" s="5"/>
      <c r="Q683" s="5"/>
      <c r="R683" s="5"/>
      <c r="S683" s="5"/>
      <c r="T683" s="5"/>
      <c r="U683" s="5"/>
      <c r="W683" s="5"/>
      <c r="X683" s="7"/>
      <c r="Y683" s="7"/>
      <c r="Z683" s="7"/>
      <c r="AA683" s="7"/>
      <c r="AB683" s="7"/>
      <c r="AC683" s="21"/>
    </row>
    <row r="684" spans="3:29" s="4" customFormat="1" x14ac:dyDescent="0.2">
      <c r="C684" s="5"/>
      <c r="D684" s="5"/>
      <c r="E684" s="5"/>
      <c r="F684" s="5"/>
      <c r="G684" s="5"/>
      <c r="H684" s="5"/>
      <c r="I684" s="5"/>
      <c r="J684" s="5"/>
      <c r="K684" s="5"/>
      <c r="L684" s="5"/>
      <c r="M684" s="5"/>
      <c r="N684" s="5"/>
      <c r="O684" s="5"/>
      <c r="P684" s="5"/>
      <c r="Q684" s="5"/>
      <c r="R684" s="5"/>
      <c r="S684" s="5"/>
      <c r="T684" s="5"/>
      <c r="U684" s="5"/>
      <c r="W684" s="5"/>
      <c r="X684" s="7"/>
      <c r="Y684" s="7"/>
      <c r="Z684" s="7"/>
      <c r="AA684" s="7"/>
      <c r="AB684" s="7"/>
      <c r="AC684" s="21"/>
    </row>
    <row r="685" spans="3:29" s="4" customFormat="1" x14ac:dyDescent="0.2">
      <c r="C685" s="5"/>
      <c r="D685" s="5"/>
      <c r="E685" s="5"/>
      <c r="F685" s="5"/>
      <c r="G685" s="5"/>
      <c r="H685" s="5"/>
      <c r="I685" s="5"/>
      <c r="J685" s="5"/>
      <c r="K685" s="5"/>
      <c r="L685" s="5"/>
      <c r="M685" s="5"/>
      <c r="N685" s="5"/>
      <c r="O685" s="5"/>
      <c r="P685" s="5"/>
      <c r="Q685" s="5"/>
      <c r="R685" s="5"/>
      <c r="S685" s="5"/>
      <c r="T685" s="5"/>
      <c r="U685" s="5"/>
      <c r="W685" s="5"/>
      <c r="X685" s="7"/>
      <c r="Y685" s="7"/>
      <c r="Z685" s="7"/>
      <c r="AA685" s="7"/>
      <c r="AB685" s="7"/>
      <c r="AC685" s="21"/>
    </row>
    <row r="686" spans="3:29" s="4" customFormat="1" x14ac:dyDescent="0.2">
      <c r="C686" s="5"/>
      <c r="D686" s="5"/>
      <c r="E686" s="5"/>
      <c r="F686" s="5"/>
      <c r="G686" s="5"/>
      <c r="H686" s="5"/>
      <c r="I686" s="5"/>
      <c r="J686" s="5"/>
      <c r="K686" s="5"/>
      <c r="L686" s="5"/>
      <c r="M686" s="5"/>
      <c r="N686" s="5"/>
      <c r="O686" s="5"/>
      <c r="P686" s="5"/>
      <c r="Q686" s="5"/>
      <c r="R686" s="5"/>
      <c r="S686" s="5"/>
      <c r="T686" s="5"/>
      <c r="U686" s="5"/>
      <c r="W686" s="5"/>
      <c r="X686" s="7"/>
      <c r="Y686" s="7"/>
      <c r="Z686" s="7"/>
      <c r="AA686" s="7"/>
      <c r="AB686" s="7"/>
      <c r="AC686" s="21"/>
    </row>
    <row r="687" spans="3:29" s="4" customFormat="1" x14ac:dyDescent="0.2">
      <c r="C687" s="5"/>
      <c r="D687" s="5"/>
      <c r="E687" s="5"/>
      <c r="F687" s="5"/>
      <c r="G687" s="5"/>
      <c r="H687" s="5"/>
      <c r="I687" s="5"/>
      <c r="J687" s="5"/>
      <c r="K687" s="5"/>
      <c r="L687" s="5"/>
      <c r="M687" s="5"/>
      <c r="N687" s="5"/>
      <c r="O687" s="5"/>
      <c r="P687" s="5"/>
      <c r="Q687" s="5"/>
      <c r="R687" s="5"/>
      <c r="S687" s="5"/>
      <c r="T687" s="5"/>
      <c r="U687" s="5"/>
      <c r="W687" s="5"/>
      <c r="X687" s="7"/>
      <c r="Y687" s="7"/>
      <c r="Z687" s="7"/>
      <c r="AA687" s="7"/>
      <c r="AB687" s="7"/>
      <c r="AC687" s="21"/>
    </row>
    <row r="688" spans="3:29" s="4" customFormat="1" x14ac:dyDescent="0.2">
      <c r="C688" s="5"/>
      <c r="D688" s="5"/>
      <c r="E688" s="5"/>
      <c r="F688" s="5"/>
      <c r="G688" s="5"/>
      <c r="H688" s="5"/>
      <c r="I688" s="5"/>
      <c r="J688" s="5"/>
      <c r="K688" s="5"/>
      <c r="L688" s="5"/>
      <c r="M688" s="5"/>
      <c r="N688" s="5"/>
      <c r="O688" s="5"/>
      <c r="P688" s="5"/>
      <c r="Q688" s="5"/>
      <c r="R688" s="5"/>
      <c r="S688" s="5"/>
      <c r="T688" s="5"/>
      <c r="U688" s="5"/>
      <c r="W688" s="5"/>
      <c r="X688" s="7"/>
      <c r="Y688" s="7"/>
      <c r="Z688" s="7"/>
      <c r="AA688" s="7"/>
      <c r="AB688" s="7"/>
      <c r="AC688" s="21"/>
    </row>
    <row r="689" spans="3:29" s="4" customFormat="1" x14ac:dyDescent="0.2">
      <c r="C689" s="5"/>
      <c r="D689" s="5"/>
      <c r="E689" s="5"/>
      <c r="F689" s="5"/>
      <c r="G689" s="5"/>
      <c r="H689" s="5"/>
      <c r="I689" s="5"/>
      <c r="J689" s="5"/>
      <c r="K689" s="5"/>
      <c r="L689" s="5"/>
      <c r="M689" s="5"/>
      <c r="N689" s="5"/>
      <c r="O689" s="5"/>
      <c r="P689" s="5"/>
      <c r="Q689" s="5"/>
      <c r="R689" s="5"/>
      <c r="S689" s="5"/>
      <c r="T689" s="5"/>
      <c r="U689" s="5"/>
      <c r="W689" s="5"/>
      <c r="X689" s="7"/>
      <c r="Y689" s="7"/>
      <c r="Z689" s="7"/>
      <c r="AA689" s="7"/>
      <c r="AB689" s="7"/>
      <c r="AC689" s="21"/>
    </row>
    <row r="690" spans="3:29" s="4" customFormat="1" x14ac:dyDescent="0.2">
      <c r="C690" s="5"/>
      <c r="D690" s="5"/>
      <c r="E690" s="5"/>
      <c r="F690" s="5"/>
      <c r="G690" s="5"/>
      <c r="H690" s="5"/>
      <c r="I690" s="5"/>
      <c r="J690" s="5"/>
      <c r="K690" s="5"/>
      <c r="L690" s="5"/>
      <c r="M690" s="5"/>
      <c r="N690" s="5"/>
      <c r="O690" s="5"/>
      <c r="P690" s="5"/>
      <c r="Q690" s="5"/>
      <c r="R690" s="5"/>
      <c r="S690" s="5"/>
      <c r="T690" s="5"/>
      <c r="U690" s="5"/>
      <c r="W690" s="5"/>
      <c r="X690" s="7"/>
      <c r="Y690" s="7"/>
      <c r="Z690" s="7"/>
      <c r="AA690" s="7"/>
      <c r="AB690" s="7"/>
      <c r="AC690" s="21"/>
    </row>
    <row r="691" spans="3:29" s="4" customFormat="1" x14ac:dyDescent="0.2">
      <c r="C691" s="5"/>
      <c r="D691" s="5"/>
      <c r="E691" s="5"/>
      <c r="F691" s="5"/>
      <c r="G691" s="5"/>
      <c r="H691" s="5"/>
      <c r="I691" s="5"/>
      <c r="J691" s="5"/>
      <c r="K691" s="5"/>
      <c r="L691" s="5"/>
      <c r="M691" s="5"/>
      <c r="N691" s="5"/>
      <c r="O691" s="5"/>
      <c r="P691" s="5"/>
      <c r="Q691" s="5"/>
      <c r="R691" s="5"/>
      <c r="S691" s="5"/>
      <c r="T691" s="5"/>
      <c r="U691" s="5"/>
      <c r="W691" s="5"/>
      <c r="X691" s="7"/>
      <c r="Y691" s="7"/>
      <c r="Z691" s="7"/>
      <c r="AA691" s="7"/>
      <c r="AB691" s="7"/>
      <c r="AC691" s="21"/>
    </row>
    <row r="692" spans="3:29" s="4" customFormat="1" x14ac:dyDescent="0.2">
      <c r="C692" s="5"/>
      <c r="D692" s="5"/>
      <c r="E692" s="5"/>
      <c r="F692" s="5"/>
      <c r="G692" s="5"/>
      <c r="H692" s="5"/>
      <c r="I692" s="5"/>
      <c r="J692" s="5"/>
      <c r="K692" s="5"/>
      <c r="L692" s="5"/>
      <c r="M692" s="5"/>
      <c r="N692" s="5"/>
      <c r="O692" s="5"/>
      <c r="P692" s="5"/>
      <c r="Q692" s="5"/>
      <c r="R692" s="5"/>
      <c r="S692" s="5"/>
      <c r="T692" s="5"/>
      <c r="U692" s="5"/>
      <c r="W692" s="5"/>
      <c r="X692" s="7"/>
      <c r="Y692" s="7"/>
      <c r="Z692" s="7"/>
      <c r="AA692" s="7"/>
      <c r="AB692" s="7"/>
      <c r="AC692" s="21"/>
    </row>
    <row r="693" spans="3:29" s="4" customFormat="1" x14ac:dyDescent="0.2">
      <c r="C693" s="5"/>
      <c r="D693" s="5"/>
      <c r="E693" s="5"/>
      <c r="F693" s="5"/>
      <c r="G693" s="5"/>
      <c r="H693" s="5"/>
      <c r="I693" s="5"/>
      <c r="J693" s="5"/>
      <c r="K693" s="5"/>
      <c r="L693" s="5"/>
      <c r="M693" s="5"/>
      <c r="N693" s="5"/>
      <c r="O693" s="5"/>
      <c r="P693" s="5"/>
      <c r="Q693" s="5"/>
      <c r="R693" s="5"/>
      <c r="S693" s="5"/>
      <c r="T693" s="5"/>
      <c r="U693" s="5"/>
      <c r="W693" s="5"/>
      <c r="X693" s="7"/>
      <c r="Y693" s="7"/>
      <c r="Z693" s="7"/>
      <c r="AA693" s="7"/>
      <c r="AB693" s="7"/>
      <c r="AC693" s="21"/>
    </row>
    <row r="694" spans="3:29" s="4" customFormat="1" x14ac:dyDescent="0.2">
      <c r="C694" s="5"/>
      <c r="D694" s="5"/>
      <c r="E694" s="5"/>
      <c r="F694" s="5"/>
      <c r="G694" s="5"/>
      <c r="H694" s="5"/>
      <c r="I694" s="5"/>
      <c r="J694" s="5"/>
      <c r="K694" s="5"/>
      <c r="L694" s="5"/>
      <c r="M694" s="5"/>
      <c r="N694" s="5"/>
      <c r="O694" s="5"/>
      <c r="P694" s="5"/>
      <c r="Q694" s="5"/>
      <c r="R694" s="5"/>
      <c r="S694" s="5"/>
      <c r="T694" s="5"/>
      <c r="U694" s="5"/>
      <c r="W694" s="5"/>
      <c r="X694" s="7"/>
      <c r="Y694" s="7"/>
      <c r="Z694" s="7"/>
      <c r="AA694" s="7"/>
      <c r="AB694" s="7"/>
      <c r="AC694" s="21"/>
    </row>
    <row r="695" spans="3:29" s="4" customFormat="1" x14ac:dyDescent="0.2">
      <c r="C695" s="5"/>
      <c r="D695" s="5"/>
      <c r="E695" s="5"/>
      <c r="F695" s="5"/>
      <c r="G695" s="5"/>
      <c r="H695" s="5"/>
      <c r="I695" s="5"/>
      <c r="J695" s="5"/>
      <c r="K695" s="5"/>
      <c r="L695" s="5"/>
      <c r="M695" s="5"/>
      <c r="N695" s="5"/>
      <c r="O695" s="5"/>
      <c r="P695" s="5"/>
      <c r="Q695" s="5"/>
      <c r="R695" s="5"/>
      <c r="S695" s="5"/>
      <c r="T695" s="5"/>
      <c r="U695" s="5"/>
      <c r="W695" s="5"/>
      <c r="X695" s="7"/>
      <c r="Y695" s="7"/>
      <c r="Z695" s="7"/>
      <c r="AA695" s="7"/>
      <c r="AB695" s="7"/>
      <c r="AC695" s="21"/>
    </row>
    <row r="696" spans="3:29" s="4" customFormat="1" x14ac:dyDescent="0.2">
      <c r="C696" s="5"/>
      <c r="D696" s="5"/>
      <c r="E696" s="5"/>
      <c r="F696" s="5"/>
      <c r="G696" s="5"/>
      <c r="H696" s="5"/>
      <c r="I696" s="5"/>
      <c r="J696" s="5"/>
      <c r="K696" s="5"/>
      <c r="L696" s="5"/>
      <c r="M696" s="5"/>
      <c r="N696" s="5"/>
      <c r="O696" s="5"/>
      <c r="P696" s="5"/>
      <c r="Q696" s="5"/>
      <c r="R696" s="5"/>
      <c r="S696" s="5"/>
      <c r="T696" s="5"/>
      <c r="U696" s="5"/>
      <c r="W696" s="5"/>
      <c r="X696" s="7"/>
      <c r="Y696" s="7"/>
      <c r="Z696" s="7"/>
      <c r="AA696" s="7"/>
      <c r="AB696" s="7"/>
      <c r="AC696" s="21"/>
    </row>
    <row r="697" spans="3:29" s="4" customFormat="1" x14ac:dyDescent="0.2">
      <c r="C697" s="5"/>
      <c r="D697" s="5"/>
      <c r="E697" s="5"/>
      <c r="F697" s="5"/>
      <c r="G697" s="5"/>
      <c r="H697" s="5"/>
      <c r="I697" s="5"/>
      <c r="J697" s="5"/>
      <c r="K697" s="5"/>
      <c r="L697" s="5"/>
      <c r="M697" s="5"/>
      <c r="N697" s="5"/>
      <c r="O697" s="5"/>
      <c r="P697" s="5"/>
      <c r="Q697" s="5"/>
      <c r="R697" s="5"/>
      <c r="S697" s="5"/>
      <c r="T697" s="5"/>
      <c r="U697" s="5"/>
      <c r="W697" s="5"/>
      <c r="X697" s="7"/>
      <c r="Y697" s="7"/>
      <c r="Z697" s="7"/>
      <c r="AA697" s="7"/>
      <c r="AB697" s="7"/>
      <c r="AC697" s="21"/>
    </row>
    <row r="698" spans="3:29" s="4" customFormat="1" x14ac:dyDescent="0.2">
      <c r="C698" s="5"/>
      <c r="D698" s="5"/>
      <c r="E698" s="5"/>
      <c r="F698" s="5"/>
      <c r="G698" s="5"/>
      <c r="H698" s="5"/>
      <c r="I698" s="5"/>
      <c r="J698" s="5"/>
      <c r="K698" s="5"/>
      <c r="L698" s="5"/>
      <c r="M698" s="5"/>
      <c r="N698" s="5"/>
      <c r="O698" s="5"/>
      <c r="P698" s="5"/>
      <c r="Q698" s="5"/>
      <c r="R698" s="5"/>
      <c r="S698" s="5"/>
      <c r="T698" s="5"/>
      <c r="U698" s="5"/>
      <c r="W698" s="5"/>
      <c r="X698" s="7"/>
      <c r="Y698" s="7"/>
      <c r="Z698" s="7"/>
      <c r="AA698" s="7"/>
      <c r="AB698" s="7"/>
      <c r="AC698" s="21"/>
    </row>
    <row r="699" spans="3:29" s="4" customFormat="1" x14ac:dyDescent="0.2">
      <c r="C699" s="5"/>
      <c r="D699" s="5"/>
      <c r="E699" s="5"/>
      <c r="F699" s="5"/>
      <c r="G699" s="5"/>
      <c r="H699" s="5"/>
      <c r="I699" s="5"/>
      <c r="J699" s="5"/>
      <c r="K699" s="5"/>
      <c r="L699" s="5"/>
      <c r="M699" s="5"/>
      <c r="N699" s="5"/>
      <c r="O699" s="5"/>
      <c r="P699" s="5"/>
      <c r="Q699" s="5"/>
      <c r="R699" s="5"/>
      <c r="S699" s="5"/>
      <c r="T699" s="5"/>
      <c r="U699" s="5"/>
      <c r="W699" s="5"/>
      <c r="X699" s="7"/>
      <c r="Y699" s="7"/>
      <c r="Z699" s="7"/>
      <c r="AA699" s="7"/>
      <c r="AB699" s="7"/>
      <c r="AC699" s="21"/>
    </row>
    <row r="700" spans="3:29" s="4" customFormat="1" x14ac:dyDescent="0.2">
      <c r="C700" s="5"/>
      <c r="D700" s="5"/>
      <c r="E700" s="5"/>
      <c r="F700" s="5"/>
      <c r="G700" s="5"/>
      <c r="H700" s="5"/>
      <c r="I700" s="5"/>
      <c r="J700" s="5"/>
      <c r="K700" s="5"/>
      <c r="L700" s="5"/>
      <c r="M700" s="5"/>
      <c r="N700" s="5"/>
      <c r="O700" s="5"/>
      <c r="P700" s="5"/>
      <c r="Q700" s="5"/>
      <c r="R700" s="5"/>
      <c r="S700" s="5"/>
      <c r="T700" s="5"/>
      <c r="U700" s="5"/>
      <c r="W700" s="5"/>
      <c r="X700" s="7"/>
      <c r="Y700" s="7"/>
      <c r="Z700" s="7"/>
      <c r="AA700" s="7"/>
      <c r="AB700" s="7"/>
      <c r="AC700" s="21"/>
    </row>
    <row r="701" spans="3:29" s="4" customFormat="1" x14ac:dyDescent="0.2">
      <c r="C701" s="5"/>
      <c r="D701" s="5"/>
      <c r="E701" s="5"/>
      <c r="F701" s="5"/>
      <c r="G701" s="5"/>
      <c r="H701" s="5"/>
      <c r="I701" s="5"/>
      <c r="J701" s="5"/>
      <c r="K701" s="5"/>
      <c r="L701" s="5"/>
      <c r="M701" s="5"/>
      <c r="N701" s="5"/>
      <c r="O701" s="5"/>
      <c r="P701" s="5"/>
      <c r="Q701" s="5"/>
      <c r="R701" s="5"/>
      <c r="S701" s="5"/>
      <c r="T701" s="5"/>
      <c r="U701" s="5"/>
      <c r="W701" s="5"/>
      <c r="X701" s="7"/>
      <c r="Y701" s="7"/>
      <c r="Z701" s="7"/>
      <c r="AA701" s="7"/>
      <c r="AB701" s="7"/>
      <c r="AC701" s="21"/>
    </row>
    <row r="702" spans="3:29" s="4" customFormat="1" x14ac:dyDescent="0.2">
      <c r="C702" s="5"/>
      <c r="D702" s="5"/>
      <c r="E702" s="5"/>
      <c r="F702" s="5"/>
      <c r="G702" s="5"/>
      <c r="H702" s="5"/>
      <c r="I702" s="5"/>
      <c r="J702" s="5"/>
      <c r="K702" s="5"/>
      <c r="L702" s="5"/>
      <c r="M702" s="5"/>
      <c r="N702" s="5"/>
      <c r="O702" s="5"/>
      <c r="P702" s="5"/>
      <c r="Q702" s="5"/>
      <c r="R702" s="5"/>
      <c r="S702" s="5"/>
      <c r="T702" s="5"/>
      <c r="U702" s="5"/>
      <c r="W702" s="5"/>
      <c r="X702" s="7"/>
      <c r="Y702" s="7"/>
      <c r="Z702" s="7"/>
      <c r="AA702" s="7"/>
      <c r="AB702" s="7"/>
      <c r="AC702" s="21"/>
    </row>
    <row r="703" spans="3:29" s="4" customFormat="1" x14ac:dyDescent="0.2">
      <c r="C703" s="5"/>
      <c r="D703" s="5"/>
      <c r="E703" s="5"/>
      <c r="F703" s="5"/>
      <c r="G703" s="5"/>
      <c r="H703" s="5"/>
      <c r="I703" s="5"/>
      <c r="J703" s="5"/>
      <c r="K703" s="5"/>
      <c r="L703" s="5"/>
      <c r="M703" s="5"/>
      <c r="N703" s="5"/>
      <c r="O703" s="5"/>
      <c r="P703" s="5"/>
      <c r="Q703" s="5"/>
      <c r="R703" s="5"/>
      <c r="S703" s="5"/>
      <c r="T703" s="5"/>
      <c r="U703" s="5"/>
      <c r="W703" s="5"/>
      <c r="X703" s="7"/>
      <c r="Y703" s="7"/>
      <c r="Z703" s="7"/>
      <c r="AA703" s="7"/>
      <c r="AB703" s="7"/>
      <c r="AC703" s="21"/>
    </row>
    <row r="704" spans="3:29" s="4" customFormat="1" x14ac:dyDescent="0.2">
      <c r="C704" s="5"/>
      <c r="D704" s="5"/>
      <c r="E704" s="5"/>
      <c r="F704" s="5"/>
      <c r="G704" s="5"/>
      <c r="H704" s="5"/>
      <c r="I704" s="5"/>
      <c r="J704" s="5"/>
      <c r="K704" s="5"/>
      <c r="L704" s="5"/>
      <c r="M704" s="5"/>
      <c r="N704" s="5"/>
      <c r="O704" s="5"/>
      <c r="P704" s="5"/>
      <c r="Q704" s="5"/>
      <c r="R704" s="5"/>
      <c r="S704" s="5"/>
      <c r="T704" s="5"/>
      <c r="U704" s="5"/>
      <c r="W704" s="5"/>
      <c r="X704" s="7"/>
      <c r="Y704" s="7"/>
      <c r="Z704" s="7"/>
      <c r="AA704" s="7"/>
      <c r="AB704" s="7"/>
      <c r="AC704" s="21"/>
    </row>
    <row r="705" spans="3:29" s="4" customFormat="1" x14ac:dyDescent="0.2">
      <c r="C705" s="5"/>
      <c r="D705" s="5"/>
      <c r="E705" s="5"/>
      <c r="F705" s="5"/>
      <c r="G705" s="5"/>
      <c r="H705" s="5"/>
      <c r="I705" s="5"/>
      <c r="J705" s="5"/>
      <c r="K705" s="5"/>
      <c r="L705" s="5"/>
      <c r="M705" s="5"/>
      <c r="N705" s="5"/>
      <c r="O705" s="5"/>
      <c r="P705" s="5"/>
      <c r="Q705" s="5"/>
      <c r="R705" s="5"/>
      <c r="S705" s="5"/>
      <c r="T705" s="5"/>
      <c r="U705" s="5"/>
      <c r="W705" s="5"/>
      <c r="X705" s="7"/>
      <c r="Y705" s="7"/>
      <c r="Z705" s="7"/>
      <c r="AA705" s="7"/>
      <c r="AB705" s="7"/>
      <c r="AC705" s="21"/>
    </row>
    <row r="706" spans="3:29" s="4" customFormat="1" x14ac:dyDescent="0.2">
      <c r="C706" s="5"/>
      <c r="D706" s="5"/>
      <c r="E706" s="5"/>
      <c r="F706" s="5"/>
      <c r="G706" s="5"/>
      <c r="H706" s="5"/>
      <c r="I706" s="5"/>
      <c r="J706" s="5"/>
      <c r="K706" s="5"/>
      <c r="L706" s="5"/>
      <c r="M706" s="5"/>
      <c r="N706" s="5"/>
      <c r="O706" s="5"/>
      <c r="P706" s="5"/>
      <c r="Q706" s="5"/>
      <c r="R706" s="5"/>
      <c r="S706" s="5"/>
      <c r="T706" s="5"/>
      <c r="U706" s="5"/>
      <c r="W706" s="5"/>
      <c r="X706" s="7"/>
      <c r="Y706" s="7"/>
      <c r="Z706" s="7"/>
      <c r="AA706" s="7"/>
      <c r="AB706" s="7"/>
      <c r="AC706" s="21"/>
    </row>
    <row r="707" spans="3:29" s="4" customFormat="1" x14ac:dyDescent="0.2">
      <c r="C707" s="5"/>
      <c r="D707" s="5"/>
      <c r="E707" s="5"/>
      <c r="F707" s="5"/>
      <c r="G707" s="5"/>
      <c r="H707" s="5"/>
      <c r="I707" s="5"/>
      <c r="J707" s="5"/>
      <c r="K707" s="5"/>
      <c r="L707" s="5"/>
      <c r="M707" s="5"/>
      <c r="N707" s="5"/>
      <c r="O707" s="5"/>
      <c r="P707" s="5"/>
      <c r="Q707" s="5"/>
      <c r="R707" s="5"/>
      <c r="S707" s="5"/>
      <c r="T707" s="5"/>
      <c r="U707" s="5"/>
      <c r="W707" s="5"/>
      <c r="X707" s="7"/>
      <c r="Y707" s="7"/>
      <c r="Z707" s="7"/>
      <c r="AA707" s="7"/>
      <c r="AB707" s="7"/>
      <c r="AC707" s="21"/>
    </row>
    <row r="708" spans="3:29" s="4" customFormat="1" x14ac:dyDescent="0.2">
      <c r="C708" s="5"/>
      <c r="D708" s="5"/>
      <c r="E708" s="5"/>
      <c r="F708" s="5"/>
      <c r="G708" s="5"/>
      <c r="H708" s="5"/>
      <c r="I708" s="5"/>
      <c r="J708" s="5"/>
      <c r="K708" s="5"/>
      <c r="L708" s="5"/>
      <c r="M708" s="5"/>
      <c r="N708" s="5"/>
      <c r="O708" s="5"/>
      <c r="P708" s="5"/>
      <c r="Q708" s="5"/>
      <c r="R708" s="5"/>
      <c r="S708" s="5"/>
      <c r="T708" s="5"/>
      <c r="U708" s="5"/>
      <c r="W708" s="5"/>
      <c r="X708" s="7"/>
      <c r="Y708" s="7"/>
      <c r="Z708" s="7"/>
      <c r="AA708" s="7"/>
      <c r="AB708" s="7"/>
      <c r="AC708" s="21"/>
    </row>
    <row r="709" spans="3:29" s="4" customFormat="1" x14ac:dyDescent="0.2">
      <c r="C709" s="5"/>
      <c r="D709" s="5"/>
      <c r="E709" s="5"/>
      <c r="F709" s="5"/>
      <c r="G709" s="5"/>
      <c r="H709" s="5"/>
      <c r="I709" s="5"/>
      <c r="J709" s="5"/>
      <c r="K709" s="5"/>
      <c r="L709" s="5"/>
      <c r="M709" s="5"/>
      <c r="N709" s="5"/>
      <c r="O709" s="5"/>
      <c r="P709" s="5"/>
      <c r="Q709" s="5"/>
      <c r="R709" s="5"/>
      <c r="S709" s="5"/>
      <c r="T709" s="5"/>
      <c r="U709" s="5"/>
      <c r="W709" s="5"/>
      <c r="X709" s="7"/>
      <c r="Y709" s="7"/>
      <c r="Z709" s="7"/>
      <c r="AA709" s="7"/>
      <c r="AB709" s="7"/>
      <c r="AC709" s="21"/>
    </row>
    <row r="710" spans="3:29" s="4" customFormat="1" x14ac:dyDescent="0.2">
      <c r="C710" s="5"/>
      <c r="D710" s="5"/>
      <c r="E710" s="5"/>
      <c r="F710" s="5"/>
      <c r="G710" s="5"/>
      <c r="H710" s="5"/>
      <c r="I710" s="5"/>
      <c r="J710" s="5"/>
      <c r="K710" s="5"/>
      <c r="L710" s="5"/>
      <c r="M710" s="5"/>
      <c r="N710" s="5"/>
      <c r="O710" s="5"/>
      <c r="P710" s="5"/>
      <c r="Q710" s="5"/>
      <c r="R710" s="5"/>
      <c r="S710" s="5"/>
      <c r="T710" s="5"/>
      <c r="U710" s="5"/>
      <c r="W710" s="5"/>
      <c r="X710" s="7"/>
      <c r="Y710" s="7"/>
      <c r="Z710" s="7"/>
      <c r="AA710" s="7"/>
      <c r="AB710" s="7"/>
      <c r="AC710" s="21"/>
    </row>
    <row r="711" spans="3:29" s="4" customFormat="1" x14ac:dyDescent="0.2">
      <c r="C711" s="5"/>
      <c r="D711" s="5"/>
      <c r="E711" s="5"/>
      <c r="F711" s="5"/>
      <c r="G711" s="5"/>
      <c r="H711" s="5"/>
      <c r="I711" s="5"/>
      <c r="J711" s="5"/>
      <c r="K711" s="5"/>
      <c r="L711" s="5"/>
      <c r="M711" s="5"/>
      <c r="N711" s="5"/>
      <c r="O711" s="5"/>
      <c r="P711" s="5"/>
      <c r="Q711" s="5"/>
      <c r="R711" s="5"/>
      <c r="S711" s="5"/>
      <c r="T711" s="5"/>
      <c r="U711" s="5"/>
      <c r="W711" s="5"/>
      <c r="X711" s="7"/>
      <c r="Y711" s="7"/>
      <c r="Z711" s="7"/>
      <c r="AA711" s="7"/>
      <c r="AB711" s="7"/>
      <c r="AC711" s="21"/>
    </row>
    <row r="712" spans="3:29" s="4" customFormat="1" x14ac:dyDescent="0.2">
      <c r="C712" s="5"/>
      <c r="D712" s="5"/>
      <c r="E712" s="5"/>
      <c r="F712" s="5"/>
      <c r="G712" s="5"/>
      <c r="H712" s="5"/>
      <c r="I712" s="5"/>
      <c r="J712" s="5"/>
      <c r="K712" s="5"/>
      <c r="L712" s="5"/>
      <c r="M712" s="5"/>
      <c r="N712" s="5"/>
      <c r="O712" s="5"/>
      <c r="P712" s="5"/>
      <c r="Q712" s="5"/>
      <c r="R712" s="5"/>
      <c r="S712" s="5"/>
      <c r="T712" s="5"/>
      <c r="U712" s="5"/>
      <c r="W712" s="5"/>
      <c r="X712" s="7"/>
      <c r="Y712" s="7"/>
      <c r="Z712" s="7"/>
      <c r="AA712" s="7"/>
      <c r="AB712" s="7"/>
      <c r="AC712" s="21"/>
    </row>
    <row r="713" spans="3:29" s="4" customFormat="1" x14ac:dyDescent="0.2">
      <c r="C713" s="5"/>
      <c r="D713" s="5"/>
      <c r="E713" s="5"/>
      <c r="F713" s="5"/>
      <c r="G713" s="5"/>
      <c r="H713" s="5"/>
      <c r="I713" s="5"/>
      <c r="J713" s="5"/>
      <c r="K713" s="5"/>
      <c r="L713" s="5"/>
      <c r="M713" s="5"/>
      <c r="N713" s="5"/>
      <c r="O713" s="5"/>
      <c r="P713" s="5"/>
      <c r="Q713" s="5"/>
      <c r="R713" s="5"/>
      <c r="S713" s="5"/>
      <c r="T713" s="5"/>
      <c r="U713" s="5"/>
      <c r="W713" s="5"/>
      <c r="X713" s="7"/>
      <c r="Y713" s="7"/>
      <c r="Z713" s="7"/>
      <c r="AA713" s="7"/>
      <c r="AB713" s="7"/>
      <c r="AC713" s="21"/>
    </row>
    <row r="714" spans="3:29" s="4" customFormat="1" x14ac:dyDescent="0.2">
      <c r="C714" s="5"/>
      <c r="D714" s="5"/>
      <c r="E714" s="5"/>
      <c r="F714" s="5"/>
      <c r="G714" s="5"/>
      <c r="H714" s="5"/>
      <c r="I714" s="5"/>
      <c r="J714" s="5"/>
      <c r="K714" s="5"/>
      <c r="L714" s="5"/>
      <c r="M714" s="5"/>
      <c r="N714" s="5"/>
      <c r="O714" s="5"/>
      <c r="P714" s="5"/>
      <c r="Q714" s="5"/>
      <c r="R714" s="5"/>
      <c r="S714" s="5"/>
      <c r="T714" s="5"/>
      <c r="U714" s="5"/>
      <c r="W714" s="5"/>
      <c r="X714" s="7"/>
      <c r="Y714" s="7"/>
      <c r="Z714" s="7"/>
      <c r="AA714" s="7"/>
      <c r="AB714" s="7"/>
      <c r="AC714" s="21"/>
    </row>
    <row r="715" spans="3:29" s="4" customFormat="1" x14ac:dyDescent="0.2">
      <c r="C715" s="5"/>
      <c r="D715" s="5"/>
      <c r="E715" s="5"/>
      <c r="F715" s="5"/>
      <c r="G715" s="5"/>
      <c r="H715" s="5"/>
      <c r="I715" s="5"/>
      <c r="J715" s="5"/>
      <c r="K715" s="5"/>
      <c r="L715" s="5"/>
      <c r="M715" s="5"/>
      <c r="N715" s="5"/>
      <c r="O715" s="5"/>
      <c r="P715" s="5"/>
      <c r="Q715" s="5"/>
      <c r="R715" s="5"/>
      <c r="S715" s="5"/>
      <c r="T715" s="5"/>
      <c r="U715" s="5"/>
      <c r="W715" s="5"/>
      <c r="X715" s="7"/>
      <c r="Y715" s="7"/>
      <c r="Z715" s="7"/>
      <c r="AA715" s="7"/>
      <c r="AB715" s="7"/>
      <c r="AC715" s="21"/>
    </row>
    <row r="716" spans="3:29" s="4" customFormat="1" x14ac:dyDescent="0.2">
      <c r="C716" s="5"/>
      <c r="D716" s="5"/>
      <c r="E716" s="5"/>
      <c r="F716" s="5"/>
      <c r="G716" s="5"/>
      <c r="H716" s="5"/>
      <c r="I716" s="5"/>
      <c r="J716" s="5"/>
      <c r="K716" s="5"/>
      <c r="L716" s="5"/>
      <c r="M716" s="5"/>
      <c r="N716" s="5"/>
      <c r="O716" s="5"/>
      <c r="P716" s="5"/>
      <c r="Q716" s="5"/>
      <c r="R716" s="5"/>
      <c r="S716" s="5"/>
      <c r="T716" s="5"/>
      <c r="U716" s="5"/>
      <c r="W716" s="5"/>
      <c r="X716" s="7"/>
      <c r="Y716" s="7"/>
      <c r="Z716" s="7"/>
      <c r="AA716" s="7"/>
      <c r="AB716" s="7"/>
      <c r="AC716" s="21"/>
    </row>
    <row r="717" spans="3:29" s="4" customFormat="1" x14ac:dyDescent="0.2">
      <c r="C717" s="5"/>
      <c r="D717" s="5"/>
      <c r="E717" s="5"/>
      <c r="F717" s="5"/>
      <c r="G717" s="5"/>
      <c r="H717" s="5"/>
      <c r="I717" s="5"/>
      <c r="J717" s="5"/>
      <c r="K717" s="5"/>
      <c r="L717" s="5"/>
      <c r="M717" s="5"/>
      <c r="N717" s="5"/>
      <c r="O717" s="5"/>
      <c r="P717" s="5"/>
      <c r="Q717" s="5"/>
      <c r="R717" s="5"/>
      <c r="S717" s="5"/>
      <c r="T717" s="5"/>
      <c r="U717" s="5"/>
      <c r="W717" s="5"/>
      <c r="X717" s="7"/>
      <c r="Y717" s="7"/>
      <c r="Z717" s="7"/>
      <c r="AA717" s="7"/>
      <c r="AB717" s="7"/>
      <c r="AC717" s="21"/>
    </row>
    <row r="718" spans="3:29" s="4" customFormat="1" x14ac:dyDescent="0.2">
      <c r="C718" s="5"/>
      <c r="D718" s="5"/>
      <c r="E718" s="5"/>
      <c r="F718" s="5"/>
      <c r="G718" s="5"/>
      <c r="H718" s="5"/>
      <c r="I718" s="5"/>
      <c r="J718" s="5"/>
      <c r="K718" s="5"/>
      <c r="L718" s="5"/>
      <c r="M718" s="5"/>
      <c r="N718" s="5"/>
      <c r="O718" s="5"/>
      <c r="P718" s="5"/>
      <c r="Q718" s="5"/>
      <c r="R718" s="5"/>
      <c r="S718" s="5"/>
      <c r="T718" s="5"/>
      <c r="U718" s="5"/>
      <c r="W718" s="5"/>
      <c r="X718" s="7"/>
      <c r="Y718" s="7"/>
      <c r="Z718" s="7"/>
      <c r="AA718" s="7"/>
      <c r="AB718" s="7"/>
      <c r="AC718" s="21"/>
    </row>
    <row r="719" spans="3:29" s="4" customFormat="1" x14ac:dyDescent="0.2">
      <c r="C719" s="5"/>
      <c r="D719" s="5"/>
      <c r="E719" s="5"/>
      <c r="F719" s="5"/>
      <c r="G719" s="5"/>
      <c r="H719" s="5"/>
      <c r="I719" s="5"/>
      <c r="J719" s="5"/>
      <c r="K719" s="5"/>
      <c r="L719" s="5"/>
      <c r="M719" s="5"/>
      <c r="N719" s="5"/>
      <c r="O719" s="5"/>
      <c r="P719" s="5"/>
      <c r="Q719" s="5"/>
      <c r="R719" s="5"/>
      <c r="S719" s="5"/>
      <c r="T719" s="5"/>
      <c r="U719" s="5"/>
      <c r="W719" s="5"/>
      <c r="X719" s="7"/>
      <c r="Y719" s="7"/>
      <c r="Z719" s="7"/>
      <c r="AA719" s="7"/>
      <c r="AB719" s="7"/>
      <c r="AC719" s="21"/>
    </row>
    <row r="720" spans="3:29" s="4" customFormat="1" x14ac:dyDescent="0.2">
      <c r="C720" s="5"/>
      <c r="D720" s="5"/>
      <c r="E720" s="5"/>
      <c r="F720" s="5"/>
      <c r="G720" s="5"/>
      <c r="H720" s="5"/>
      <c r="I720" s="5"/>
      <c r="J720" s="5"/>
      <c r="K720" s="5"/>
      <c r="L720" s="5"/>
      <c r="M720" s="5"/>
      <c r="N720" s="5"/>
      <c r="O720" s="5"/>
      <c r="P720" s="5"/>
      <c r="Q720" s="5"/>
      <c r="R720" s="5"/>
      <c r="S720" s="5"/>
      <c r="T720" s="5"/>
      <c r="U720" s="5"/>
      <c r="W720" s="5"/>
      <c r="X720" s="7"/>
      <c r="Y720" s="7"/>
      <c r="Z720" s="7"/>
      <c r="AA720" s="7"/>
      <c r="AB720" s="7"/>
      <c r="AC720" s="21"/>
    </row>
    <row r="721" spans="3:29" s="4" customFormat="1" x14ac:dyDescent="0.2">
      <c r="C721" s="5"/>
      <c r="D721" s="5"/>
      <c r="E721" s="5"/>
      <c r="F721" s="5"/>
      <c r="G721" s="5"/>
      <c r="H721" s="5"/>
      <c r="I721" s="5"/>
      <c r="J721" s="5"/>
      <c r="K721" s="5"/>
      <c r="L721" s="5"/>
      <c r="M721" s="5"/>
      <c r="N721" s="5"/>
      <c r="O721" s="5"/>
      <c r="P721" s="5"/>
      <c r="Q721" s="5"/>
      <c r="R721" s="5"/>
      <c r="S721" s="5"/>
      <c r="T721" s="5"/>
      <c r="U721" s="5"/>
      <c r="W721" s="5"/>
      <c r="X721" s="7"/>
      <c r="Y721" s="7"/>
      <c r="Z721" s="7"/>
      <c r="AA721" s="7"/>
      <c r="AB721" s="7"/>
      <c r="AC721" s="21"/>
    </row>
    <row r="722" spans="3:29" s="4" customFormat="1" x14ac:dyDescent="0.2">
      <c r="C722" s="5"/>
      <c r="D722" s="5"/>
      <c r="E722" s="5"/>
      <c r="F722" s="5"/>
      <c r="G722" s="5"/>
      <c r="H722" s="5"/>
      <c r="I722" s="5"/>
      <c r="J722" s="5"/>
      <c r="K722" s="5"/>
      <c r="L722" s="5"/>
      <c r="M722" s="5"/>
      <c r="N722" s="5"/>
      <c r="O722" s="5"/>
      <c r="P722" s="5"/>
      <c r="Q722" s="5"/>
      <c r="R722" s="5"/>
      <c r="S722" s="5"/>
      <c r="T722" s="5"/>
      <c r="U722" s="5"/>
      <c r="W722" s="5"/>
      <c r="X722" s="7"/>
      <c r="Y722" s="7"/>
      <c r="Z722" s="7"/>
      <c r="AA722" s="7"/>
      <c r="AB722" s="7"/>
      <c r="AC722" s="21"/>
    </row>
    <row r="723" spans="3:29" s="4" customFormat="1" x14ac:dyDescent="0.2">
      <c r="C723" s="5"/>
      <c r="D723" s="5"/>
      <c r="E723" s="5"/>
      <c r="F723" s="5"/>
      <c r="G723" s="5"/>
      <c r="H723" s="5"/>
      <c r="I723" s="5"/>
      <c r="J723" s="5"/>
      <c r="K723" s="5"/>
      <c r="L723" s="5"/>
      <c r="M723" s="5"/>
      <c r="N723" s="5"/>
      <c r="O723" s="5"/>
      <c r="P723" s="5"/>
      <c r="Q723" s="5"/>
      <c r="R723" s="5"/>
      <c r="S723" s="5"/>
      <c r="T723" s="5"/>
      <c r="U723" s="5"/>
      <c r="W723" s="5"/>
      <c r="X723" s="7"/>
      <c r="Y723" s="7"/>
      <c r="Z723" s="7"/>
      <c r="AA723" s="7"/>
      <c r="AB723" s="7"/>
      <c r="AC723" s="21"/>
    </row>
    <row r="724" spans="3:29" s="4" customFormat="1" x14ac:dyDescent="0.2">
      <c r="C724" s="5"/>
      <c r="D724" s="5"/>
      <c r="E724" s="5"/>
      <c r="F724" s="5"/>
      <c r="G724" s="5"/>
      <c r="H724" s="5"/>
      <c r="I724" s="5"/>
      <c r="J724" s="5"/>
      <c r="K724" s="5"/>
      <c r="L724" s="5"/>
      <c r="M724" s="5"/>
      <c r="N724" s="5"/>
      <c r="O724" s="5"/>
      <c r="P724" s="5"/>
      <c r="Q724" s="5"/>
      <c r="R724" s="5"/>
      <c r="S724" s="5"/>
      <c r="T724" s="5"/>
      <c r="U724" s="5"/>
      <c r="W724" s="5"/>
      <c r="X724" s="7"/>
      <c r="Y724" s="7"/>
      <c r="Z724" s="7"/>
      <c r="AA724" s="7"/>
      <c r="AB724" s="7"/>
      <c r="AC724" s="21"/>
    </row>
    <row r="725" spans="3:29" s="4" customFormat="1" x14ac:dyDescent="0.2">
      <c r="C725" s="5"/>
      <c r="D725" s="5"/>
      <c r="E725" s="5"/>
      <c r="F725" s="5"/>
      <c r="G725" s="5"/>
      <c r="H725" s="5"/>
      <c r="I725" s="5"/>
      <c r="J725" s="5"/>
      <c r="K725" s="5"/>
      <c r="L725" s="5"/>
      <c r="M725" s="5"/>
      <c r="N725" s="5"/>
      <c r="O725" s="5"/>
      <c r="P725" s="5"/>
      <c r="Q725" s="5"/>
      <c r="R725" s="5"/>
      <c r="S725" s="5"/>
      <c r="T725" s="5"/>
      <c r="U725" s="5"/>
      <c r="W725" s="5"/>
      <c r="X725" s="7"/>
      <c r="Y725" s="7"/>
      <c r="Z725" s="7"/>
      <c r="AA725" s="7"/>
      <c r="AB725" s="7"/>
      <c r="AC725" s="21"/>
    </row>
    <row r="726" spans="3:29" s="4" customFormat="1" x14ac:dyDescent="0.2">
      <c r="C726" s="5"/>
      <c r="D726" s="5"/>
      <c r="E726" s="5"/>
      <c r="F726" s="5"/>
      <c r="G726" s="5"/>
      <c r="H726" s="5"/>
      <c r="I726" s="5"/>
      <c r="J726" s="5"/>
      <c r="K726" s="5"/>
      <c r="L726" s="5"/>
      <c r="M726" s="5"/>
      <c r="N726" s="5"/>
      <c r="O726" s="5"/>
      <c r="P726" s="5"/>
      <c r="Q726" s="5"/>
      <c r="R726" s="5"/>
      <c r="S726" s="5"/>
      <c r="T726" s="5"/>
      <c r="U726" s="5"/>
      <c r="W726" s="5"/>
      <c r="X726" s="7"/>
      <c r="Y726" s="7"/>
      <c r="Z726" s="7"/>
      <c r="AA726" s="7"/>
      <c r="AB726" s="7"/>
      <c r="AC726" s="21"/>
    </row>
    <row r="727" spans="3:29" s="4" customFormat="1" x14ac:dyDescent="0.2">
      <c r="C727" s="5"/>
      <c r="D727" s="5"/>
      <c r="E727" s="5"/>
      <c r="F727" s="5"/>
      <c r="G727" s="5"/>
      <c r="H727" s="5"/>
      <c r="I727" s="5"/>
      <c r="J727" s="5"/>
      <c r="K727" s="5"/>
      <c r="L727" s="5"/>
      <c r="M727" s="5"/>
      <c r="N727" s="5"/>
      <c r="O727" s="5"/>
      <c r="P727" s="5"/>
      <c r="Q727" s="5"/>
      <c r="R727" s="5"/>
      <c r="S727" s="5"/>
      <c r="T727" s="5"/>
      <c r="U727" s="5"/>
      <c r="W727" s="5"/>
      <c r="X727" s="7"/>
      <c r="Y727" s="7"/>
      <c r="Z727" s="7"/>
      <c r="AA727" s="7"/>
      <c r="AB727" s="7"/>
      <c r="AC727" s="21"/>
    </row>
    <row r="728" spans="3:29" s="4" customFormat="1" x14ac:dyDescent="0.2">
      <c r="C728" s="5"/>
      <c r="D728" s="5"/>
      <c r="E728" s="5"/>
      <c r="F728" s="5"/>
      <c r="G728" s="5"/>
      <c r="H728" s="5"/>
      <c r="I728" s="5"/>
      <c r="J728" s="5"/>
      <c r="K728" s="5"/>
      <c r="L728" s="5"/>
      <c r="M728" s="5"/>
      <c r="N728" s="5"/>
      <c r="O728" s="5"/>
      <c r="P728" s="5"/>
      <c r="Q728" s="5"/>
      <c r="R728" s="5"/>
      <c r="S728" s="5"/>
      <c r="T728" s="5"/>
      <c r="U728" s="5"/>
      <c r="W728" s="5"/>
      <c r="X728" s="7"/>
      <c r="Y728" s="7"/>
      <c r="Z728" s="7"/>
      <c r="AA728" s="7"/>
      <c r="AB728" s="7"/>
      <c r="AC728" s="21"/>
    </row>
    <row r="729" spans="3:29" s="4" customFormat="1" x14ac:dyDescent="0.2">
      <c r="C729" s="5"/>
      <c r="D729" s="5"/>
      <c r="E729" s="5"/>
      <c r="F729" s="5"/>
      <c r="G729" s="5"/>
      <c r="H729" s="5"/>
      <c r="I729" s="5"/>
      <c r="J729" s="5"/>
      <c r="K729" s="5"/>
      <c r="L729" s="5"/>
      <c r="M729" s="5"/>
      <c r="N729" s="5"/>
      <c r="O729" s="5"/>
      <c r="P729" s="5"/>
      <c r="Q729" s="5"/>
      <c r="R729" s="5"/>
      <c r="S729" s="5"/>
      <c r="T729" s="5"/>
      <c r="U729" s="5"/>
      <c r="W729" s="5"/>
      <c r="X729" s="7"/>
      <c r="Y729" s="7"/>
      <c r="Z729" s="7"/>
      <c r="AA729" s="7"/>
      <c r="AB729" s="7"/>
      <c r="AC729" s="21"/>
    </row>
    <row r="730" spans="3:29" s="4" customFormat="1" x14ac:dyDescent="0.2">
      <c r="C730" s="5"/>
      <c r="D730" s="5"/>
      <c r="E730" s="5"/>
      <c r="F730" s="5"/>
      <c r="G730" s="5"/>
      <c r="H730" s="5"/>
      <c r="I730" s="5"/>
      <c r="J730" s="5"/>
      <c r="K730" s="5"/>
      <c r="L730" s="5"/>
      <c r="M730" s="5"/>
      <c r="N730" s="5"/>
      <c r="O730" s="5"/>
      <c r="P730" s="5"/>
      <c r="Q730" s="5"/>
      <c r="R730" s="5"/>
      <c r="S730" s="5"/>
      <c r="T730" s="5"/>
      <c r="U730" s="5"/>
      <c r="W730" s="5"/>
      <c r="X730" s="7"/>
      <c r="Y730" s="7"/>
      <c r="Z730" s="7"/>
      <c r="AA730" s="7"/>
      <c r="AB730" s="7"/>
      <c r="AC730" s="21"/>
    </row>
    <row r="731" spans="3:29" s="4" customFormat="1" x14ac:dyDescent="0.2">
      <c r="C731" s="5"/>
      <c r="D731" s="5"/>
      <c r="E731" s="5"/>
      <c r="F731" s="5"/>
      <c r="G731" s="5"/>
      <c r="H731" s="5"/>
      <c r="I731" s="5"/>
      <c r="J731" s="5"/>
      <c r="K731" s="5"/>
      <c r="L731" s="5"/>
      <c r="M731" s="5"/>
      <c r="N731" s="5"/>
      <c r="O731" s="5"/>
      <c r="P731" s="5"/>
      <c r="Q731" s="5"/>
      <c r="R731" s="5"/>
      <c r="S731" s="5"/>
      <c r="T731" s="5"/>
      <c r="U731" s="5"/>
      <c r="W731" s="5"/>
      <c r="X731" s="7"/>
      <c r="Y731" s="7"/>
      <c r="Z731" s="7"/>
      <c r="AA731" s="7"/>
      <c r="AB731" s="7"/>
      <c r="AC731" s="21"/>
    </row>
    <row r="732" spans="3:29" s="4" customFormat="1" x14ac:dyDescent="0.2">
      <c r="C732" s="5"/>
      <c r="D732" s="5"/>
      <c r="E732" s="5"/>
      <c r="F732" s="5"/>
      <c r="G732" s="5"/>
      <c r="H732" s="5"/>
      <c r="I732" s="5"/>
      <c r="J732" s="5"/>
      <c r="K732" s="5"/>
      <c r="L732" s="5"/>
      <c r="M732" s="5"/>
      <c r="N732" s="5"/>
      <c r="O732" s="5"/>
      <c r="P732" s="5"/>
      <c r="Q732" s="5"/>
      <c r="R732" s="5"/>
      <c r="S732" s="5"/>
      <c r="T732" s="5"/>
      <c r="U732" s="5"/>
      <c r="W732" s="5"/>
      <c r="X732" s="7"/>
      <c r="Y732" s="7"/>
      <c r="Z732" s="7"/>
      <c r="AA732" s="7"/>
      <c r="AB732" s="7"/>
      <c r="AC732" s="21"/>
    </row>
    <row r="733" spans="3:29" s="4" customFormat="1" x14ac:dyDescent="0.2">
      <c r="C733" s="5"/>
      <c r="D733" s="5"/>
      <c r="E733" s="5"/>
      <c r="F733" s="5"/>
      <c r="G733" s="5"/>
      <c r="H733" s="5"/>
      <c r="I733" s="5"/>
      <c r="J733" s="5"/>
      <c r="K733" s="5"/>
      <c r="L733" s="5"/>
      <c r="M733" s="5"/>
      <c r="N733" s="5"/>
      <c r="O733" s="5"/>
      <c r="P733" s="5"/>
      <c r="Q733" s="5"/>
      <c r="R733" s="5"/>
      <c r="S733" s="5"/>
      <c r="T733" s="5"/>
      <c r="U733" s="5"/>
      <c r="W733" s="5"/>
      <c r="X733" s="7"/>
      <c r="Y733" s="7"/>
      <c r="Z733" s="7"/>
      <c r="AA733" s="7"/>
      <c r="AB733" s="7"/>
      <c r="AC733" s="21"/>
    </row>
    <row r="734" spans="3:29" s="4" customFormat="1" x14ac:dyDescent="0.2">
      <c r="C734" s="5"/>
      <c r="D734" s="5"/>
      <c r="E734" s="5"/>
      <c r="F734" s="5"/>
      <c r="G734" s="5"/>
      <c r="H734" s="5"/>
      <c r="I734" s="5"/>
      <c r="J734" s="5"/>
      <c r="K734" s="5"/>
      <c r="L734" s="5"/>
      <c r="M734" s="5"/>
      <c r="N734" s="5"/>
      <c r="O734" s="5"/>
      <c r="P734" s="5"/>
      <c r="Q734" s="5"/>
      <c r="R734" s="5"/>
      <c r="S734" s="5"/>
      <c r="T734" s="5"/>
      <c r="U734" s="5"/>
      <c r="W734" s="5"/>
      <c r="X734" s="7"/>
      <c r="Y734" s="7"/>
      <c r="Z734" s="7"/>
      <c r="AA734" s="7"/>
      <c r="AB734" s="7"/>
      <c r="AC734" s="21"/>
    </row>
    <row r="735" spans="3:29" s="4" customFormat="1" x14ac:dyDescent="0.2">
      <c r="C735" s="5"/>
      <c r="D735" s="5"/>
      <c r="E735" s="5"/>
      <c r="F735" s="5"/>
      <c r="G735" s="5"/>
      <c r="H735" s="5"/>
      <c r="I735" s="5"/>
      <c r="J735" s="5"/>
      <c r="K735" s="5"/>
      <c r="L735" s="5"/>
      <c r="M735" s="5"/>
      <c r="N735" s="5"/>
      <c r="O735" s="5"/>
      <c r="P735" s="5"/>
      <c r="Q735" s="5"/>
      <c r="R735" s="5"/>
      <c r="S735" s="5"/>
      <c r="T735" s="5"/>
      <c r="U735" s="5"/>
      <c r="W735" s="5"/>
      <c r="X735" s="7"/>
      <c r="Y735" s="7"/>
      <c r="Z735" s="7"/>
      <c r="AA735" s="7"/>
      <c r="AB735" s="7"/>
      <c r="AC735" s="21"/>
    </row>
    <row r="736" spans="3:29" s="4" customFormat="1" x14ac:dyDescent="0.2">
      <c r="C736" s="5"/>
      <c r="D736" s="5"/>
      <c r="E736" s="5"/>
      <c r="F736" s="5"/>
      <c r="G736" s="5"/>
      <c r="H736" s="5"/>
      <c r="I736" s="5"/>
      <c r="J736" s="5"/>
      <c r="K736" s="5"/>
      <c r="L736" s="5"/>
      <c r="M736" s="5"/>
      <c r="N736" s="5"/>
      <c r="O736" s="5"/>
      <c r="P736" s="5"/>
      <c r="Q736" s="5"/>
      <c r="R736" s="5"/>
      <c r="S736" s="5"/>
      <c r="T736" s="5"/>
      <c r="U736" s="5"/>
      <c r="W736" s="5"/>
      <c r="X736" s="7"/>
      <c r="Y736" s="7"/>
      <c r="Z736" s="7"/>
      <c r="AA736" s="7"/>
      <c r="AB736" s="7"/>
      <c r="AC736" s="21"/>
    </row>
    <row r="737" spans="3:29" s="4" customFormat="1" x14ac:dyDescent="0.2">
      <c r="C737" s="5"/>
      <c r="D737" s="5"/>
      <c r="E737" s="5"/>
      <c r="F737" s="5"/>
      <c r="G737" s="5"/>
      <c r="H737" s="5"/>
      <c r="I737" s="5"/>
      <c r="J737" s="5"/>
      <c r="K737" s="5"/>
      <c r="L737" s="5"/>
      <c r="M737" s="5"/>
      <c r="N737" s="5"/>
      <c r="O737" s="5"/>
      <c r="P737" s="5"/>
      <c r="Q737" s="5"/>
      <c r="R737" s="5"/>
      <c r="S737" s="5"/>
      <c r="T737" s="5"/>
      <c r="U737" s="5"/>
      <c r="W737" s="5"/>
      <c r="X737" s="7"/>
      <c r="Y737" s="7"/>
      <c r="Z737" s="7"/>
      <c r="AA737" s="7"/>
      <c r="AB737" s="7"/>
      <c r="AC737" s="21"/>
    </row>
    <row r="738" spans="3:29" s="4" customFormat="1" x14ac:dyDescent="0.2">
      <c r="C738" s="5"/>
      <c r="D738" s="5"/>
      <c r="E738" s="5"/>
      <c r="F738" s="5"/>
      <c r="G738" s="5"/>
      <c r="H738" s="5"/>
      <c r="I738" s="5"/>
      <c r="J738" s="5"/>
      <c r="K738" s="5"/>
      <c r="L738" s="5"/>
      <c r="M738" s="5"/>
      <c r="N738" s="5"/>
      <c r="O738" s="5"/>
      <c r="P738" s="5"/>
      <c r="Q738" s="5"/>
      <c r="R738" s="5"/>
      <c r="S738" s="5"/>
      <c r="T738" s="5"/>
      <c r="U738" s="5"/>
      <c r="W738" s="5"/>
      <c r="X738" s="7"/>
      <c r="Y738" s="7"/>
      <c r="Z738" s="7"/>
      <c r="AA738" s="7"/>
      <c r="AB738" s="7"/>
      <c r="AC738" s="21"/>
    </row>
    <row r="739" spans="3:29" s="4" customFormat="1" x14ac:dyDescent="0.2">
      <c r="C739" s="5"/>
      <c r="D739" s="5"/>
      <c r="E739" s="5"/>
      <c r="F739" s="5"/>
      <c r="G739" s="5"/>
      <c r="H739" s="5"/>
      <c r="I739" s="5"/>
      <c r="J739" s="5"/>
      <c r="K739" s="5"/>
      <c r="L739" s="5"/>
      <c r="M739" s="5"/>
      <c r="N739" s="5"/>
      <c r="O739" s="5"/>
      <c r="P739" s="5"/>
      <c r="Q739" s="5"/>
      <c r="R739" s="5"/>
      <c r="S739" s="5"/>
      <c r="T739" s="5"/>
      <c r="U739" s="5"/>
      <c r="W739" s="5"/>
      <c r="X739" s="7"/>
      <c r="Y739" s="7"/>
      <c r="Z739" s="7"/>
      <c r="AA739" s="7"/>
      <c r="AB739" s="7"/>
      <c r="AC739" s="21"/>
    </row>
    <row r="740" spans="3:29" s="4" customFormat="1" x14ac:dyDescent="0.2">
      <c r="C740" s="5"/>
      <c r="D740" s="5"/>
      <c r="E740" s="5"/>
      <c r="F740" s="5"/>
      <c r="G740" s="5"/>
      <c r="H740" s="5"/>
      <c r="I740" s="5"/>
      <c r="J740" s="5"/>
      <c r="K740" s="5"/>
      <c r="L740" s="5"/>
      <c r="M740" s="5"/>
      <c r="N740" s="5"/>
      <c r="O740" s="5"/>
      <c r="P740" s="5"/>
      <c r="Q740" s="5"/>
      <c r="R740" s="5"/>
      <c r="S740" s="5"/>
      <c r="T740" s="5"/>
      <c r="U740" s="5"/>
      <c r="W740" s="5"/>
      <c r="X740" s="7"/>
      <c r="Y740" s="7"/>
      <c r="Z740" s="7"/>
      <c r="AA740" s="7"/>
      <c r="AB740" s="7"/>
      <c r="AC740" s="21"/>
    </row>
    <row r="741" spans="3:29" s="4" customFormat="1" x14ac:dyDescent="0.2">
      <c r="C741" s="5"/>
      <c r="D741" s="5"/>
      <c r="E741" s="5"/>
      <c r="F741" s="5"/>
      <c r="G741" s="5"/>
      <c r="H741" s="5"/>
      <c r="I741" s="5"/>
      <c r="J741" s="5"/>
      <c r="K741" s="5"/>
      <c r="L741" s="5"/>
      <c r="M741" s="5"/>
      <c r="N741" s="5"/>
      <c r="O741" s="5"/>
      <c r="P741" s="5"/>
      <c r="Q741" s="5"/>
      <c r="R741" s="5"/>
      <c r="S741" s="5"/>
      <c r="T741" s="5"/>
      <c r="U741" s="5"/>
      <c r="W741" s="5"/>
      <c r="X741" s="7"/>
      <c r="Y741" s="7"/>
      <c r="Z741" s="7"/>
      <c r="AA741" s="7"/>
      <c r="AB741" s="7"/>
      <c r="AC741" s="21"/>
    </row>
    <row r="742" spans="3:29" s="4" customFormat="1" x14ac:dyDescent="0.2">
      <c r="C742" s="5"/>
      <c r="D742" s="5"/>
      <c r="E742" s="5"/>
      <c r="F742" s="5"/>
      <c r="G742" s="5"/>
      <c r="H742" s="5"/>
      <c r="I742" s="5"/>
      <c r="J742" s="5"/>
      <c r="K742" s="5"/>
      <c r="L742" s="5"/>
      <c r="M742" s="5"/>
      <c r="N742" s="5"/>
      <c r="O742" s="5"/>
      <c r="P742" s="5"/>
      <c r="Q742" s="5"/>
      <c r="R742" s="5"/>
      <c r="S742" s="5"/>
      <c r="T742" s="5"/>
      <c r="U742" s="5"/>
      <c r="W742" s="5"/>
      <c r="X742" s="7"/>
      <c r="Y742" s="7"/>
      <c r="Z742" s="7"/>
      <c r="AA742" s="7"/>
      <c r="AB742" s="7"/>
      <c r="AC742" s="21"/>
    </row>
    <row r="743" spans="3:29" s="4" customFormat="1" x14ac:dyDescent="0.2">
      <c r="C743" s="5"/>
      <c r="D743" s="5"/>
      <c r="E743" s="5"/>
      <c r="F743" s="5"/>
      <c r="G743" s="5"/>
      <c r="H743" s="5"/>
      <c r="I743" s="5"/>
      <c r="J743" s="5"/>
      <c r="K743" s="5"/>
      <c r="L743" s="5"/>
      <c r="M743" s="5"/>
      <c r="N743" s="5"/>
      <c r="O743" s="5"/>
      <c r="P743" s="5"/>
      <c r="Q743" s="5"/>
      <c r="R743" s="5"/>
      <c r="S743" s="5"/>
      <c r="T743" s="5"/>
      <c r="U743" s="5"/>
      <c r="W743" s="5"/>
      <c r="X743" s="7"/>
      <c r="Y743" s="7"/>
      <c r="Z743" s="7"/>
      <c r="AA743" s="7"/>
      <c r="AB743" s="7"/>
      <c r="AC743" s="21"/>
    </row>
    <row r="744" spans="3:29" s="4" customFormat="1" x14ac:dyDescent="0.2">
      <c r="C744" s="5"/>
      <c r="D744" s="5"/>
      <c r="E744" s="5"/>
      <c r="F744" s="5"/>
      <c r="G744" s="5"/>
      <c r="H744" s="5"/>
      <c r="I744" s="5"/>
      <c r="J744" s="5"/>
      <c r="K744" s="5"/>
      <c r="L744" s="5"/>
      <c r="M744" s="5"/>
      <c r="N744" s="5"/>
      <c r="O744" s="5"/>
      <c r="P744" s="5"/>
      <c r="Q744" s="5"/>
      <c r="R744" s="5"/>
      <c r="S744" s="5"/>
      <c r="T744" s="5"/>
      <c r="U744" s="5"/>
      <c r="W744" s="5"/>
      <c r="X744" s="7"/>
      <c r="Y744" s="7"/>
      <c r="Z744" s="7"/>
      <c r="AA744" s="7"/>
      <c r="AB744" s="7"/>
      <c r="AC744" s="21"/>
    </row>
    <row r="745" spans="3:29" s="4" customFormat="1" x14ac:dyDescent="0.2">
      <c r="C745" s="5"/>
      <c r="D745" s="5"/>
      <c r="E745" s="5"/>
      <c r="F745" s="5"/>
      <c r="G745" s="5"/>
      <c r="H745" s="5"/>
      <c r="I745" s="5"/>
      <c r="J745" s="5"/>
      <c r="K745" s="5"/>
      <c r="L745" s="5"/>
      <c r="M745" s="5"/>
      <c r="N745" s="5"/>
      <c r="O745" s="5"/>
      <c r="P745" s="5"/>
      <c r="Q745" s="5"/>
      <c r="R745" s="5"/>
      <c r="S745" s="5"/>
      <c r="T745" s="5"/>
      <c r="U745" s="5"/>
      <c r="W745" s="5"/>
      <c r="X745" s="7"/>
      <c r="Y745" s="7"/>
      <c r="Z745" s="7"/>
      <c r="AA745" s="7"/>
      <c r="AB745" s="7"/>
      <c r="AC745" s="21"/>
    </row>
    <row r="746" spans="3:29" s="4" customFormat="1" x14ac:dyDescent="0.2">
      <c r="C746" s="5"/>
      <c r="D746" s="5"/>
      <c r="E746" s="5"/>
      <c r="F746" s="5"/>
      <c r="G746" s="5"/>
      <c r="H746" s="5"/>
      <c r="I746" s="5"/>
      <c r="J746" s="5"/>
      <c r="K746" s="5"/>
      <c r="L746" s="5"/>
      <c r="M746" s="5"/>
      <c r="N746" s="5"/>
      <c r="O746" s="5"/>
      <c r="P746" s="5"/>
      <c r="Q746" s="5"/>
      <c r="R746" s="5"/>
      <c r="S746" s="5"/>
      <c r="T746" s="5"/>
      <c r="U746" s="5"/>
      <c r="W746" s="5"/>
      <c r="X746" s="7"/>
      <c r="Y746" s="7"/>
      <c r="Z746" s="7"/>
      <c r="AA746" s="7"/>
      <c r="AB746" s="7"/>
      <c r="AC746" s="21"/>
    </row>
    <row r="747" spans="3:29" s="4" customFormat="1" x14ac:dyDescent="0.2">
      <c r="C747" s="5"/>
      <c r="D747" s="5"/>
      <c r="E747" s="5"/>
      <c r="F747" s="5"/>
      <c r="G747" s="5"/>
      <c r="H747" s="5"/>
      <c r="I747" s="5"/>
      <c r="J747" s="5"/>
      <c r="K747" s="5"/>
      <c r="L747" s="5"/>
      <c r="M747" s="5"/>
      <c r="N747" s="5"/>
      <c r="O747" s="5"/>
      <c r="P747" s="5"/>
      <c r="Q747" s="5"/>
      <c r="R747" s="5"/>
      <c r="S747" s="5"/>
      <c r="T747" s="5"/>
      <c r="U747" s="5"/>
      <c r="W747" s="5"/>
      <c r="X747" s="7"/>
      <c r="Y747" s="7"/>
      <c r="Z747" s="7"/>
      <c r="AA747" s="7"/>
      <c r="AB747" s="7"/>
      <c r="AC747" s="21"/>
    </row>
    <row r="748" spans="3:29" s="4" customFormat="1" x14ac:dyDescent="0.2">
      <c r="C748" s="5"/>
      <c r="D748" s="5"/>
      <c r="E748" s="5"/>
      <c r="F748" s="5"/>
      <c r="G748" s="5"/>
      <c r="H748" s="5"/>
      <c r="I748" s="5"/>
      <c r="J748" s="5"/>
      <c r="K748" s="5"/>
      <c r="L748" s="5"/>
      <c r="M748" s="5"/>
      <c r="N748" s="5"/>
      <c r="O748" s="5"/>
      <c r="P748" s="5"/>
      <c r="Q748" s="5"/>
      <c r="R748" s="5"/>
      <c r="S748" s="5"/>
      <c r="T748" s="5"/>
      <c r="U748" s="5"/>
      <c r="W748" s="5"/>
      <c r="X748" s="7"/>
      <c r="Y748" s="7"/>
      <c r="Z748" s="7"/>
      <c r="AA748" s="7"/>
      <c r="AB748" s="7"/>
      <c r="AC748" s="21"/>
    </row>
    <row r="749" spans="3:29" s="4" customFormat="1" x14ac:dyDescent="0.2">
      <c r="C749" s="5"/>
      <c r="D749" s="5"/>
      <c r="E749" s="5"/>
      <c r="F749" s="5"/>
      <c r="G749" s="5"/>
      <c r="H749" s="5"/>
      <c r="I749" s="5"/>
      <c r="J749" s="5"/>
      <c r="K749" s="5"/>
      <c r="L749" s="5"/>
      <c r="M749" s="5"/>
      <c r="N749" s="5"/>
      <c r="O749" s="5"/>
      <c r="P749" s="5"/>
      <c r="Q749" s="5"/>
      <c r="R749" s="5"/>
      <c r="S749" s="5"/>
      <c r="T749" s="5"/>
      <c r="U749" s="5"/>
      <c r="W749" s="5"/>
      <c r="X749" s="7"/>
      <c r="Y749" s="7"/>
      <c r="Z749" s="7"/>
      <c r="AA749" s="7"/>
      <c r="AB749" s="7"/>
      <c r="AC749" s="21"/>
    </row>
    <row r="750" spans="3:29" s="4" customFormat="1" x14ac:dyDescent="0.2">
      <c r="C750" s="5"/>
      <c r="D750" s="5"/>
      <c r="E750" s="5"/>
      <c r="F750" s="5"/>
      <c r="G750" s="5"/>
      <c r="H750" s="5"/>
      <c r="I750" s="5"/>
      <c r="J750" s="5"/>
      <c r="K750" s="5"/>
      <c r="L750" s="5"/>
      <c r="M750" s="5"/>
      <c r="N750" s="5"/>
      <c r="O750" s="5"/>
      <c r="P750" s="5"/>
      <c r="Q750" s="5"/>
      <c r="R750" s="5"/>
      <c r="S750" s="5"/>
      <c r="T750" s="5"/>
      <c r="U750" s="5"/>
      <c r="W750" s="5"/>
      <c r="X750" s="7"/>
      <c r="Y750" s="7"/>
      <c r="Z750" s="7"/>
      <c r="AA750" s="7"/>
      <c r="AB750" s="7"/>
      <c r="AC750" s="21"/>
    </row>
    <row r="751" spans="3:29" s="4" customFormat="1" x14ac:dyDescent="0.2">
      <c r="C751" s="5"/>
      <c r="D751" s="5"/>
      <c r="E751" s="5"/>
      <c r="F751" s="5"/>
      <c r="G751" s="5"/>
      <c r="H751" s="5"/>
      <c r="I751" s="5"/>
      <c r="J751" s="5"/>
      <c r="K751" s="5"/>
      <c r="L751" s="5"/>
      <c r="M751" s="5"/>
      <c r="N751" s="5"/>
      <c r="O751" s="5"/>
      <c r="P751" s="5"/>
      <c r="Q751" s="5"/>
      <c r="R751" s="5"/>
      <c r="S751" s="5"/>
      <c r="T751" s="5"/>
      <c r="U751" s="5"/>
      <c r="W751" s="5"/>
      <c r="X751" s="7"/>
      <c r="Y751" s="7"/>
      <c r="Z751" s="7"/>
      <c r="AA751" s="7"/>
      <c r="AB751" s="7"/>
      <c r="AC751" s="21"/>
    </row>
    <row r="752" spans="3:29" s="4" customFormat="1" x14ac:dyDescent="0.2">
      <c r="C752" s="5"/>
      <c r="D752" s="5"/>
      <c r="E752" s="5"/>
      <c r="F752" s="5"/>
      <c r="G752" s="5"/>
      <c r="H752" s="5"/>
      <c r="I752" s="5"/>
      <c r="J752" s="5"/>
      <c r="K752" s="5"/>
      <c r="L752" s="5"/>
      <c r="M752" s="5"/>
      <c r="N752" s="5"/>
      <c r="O752" s="5"/>
      <c r="P752" s="5"/>
      <c r="Q752" s="5"/>
      <c r="R752" s="5"/>
      <c r="S752" s="5"/>
      <c r="T752" s="5"/>
      <c r="U752" s="5"/>
      <c r="W752" s="5"/>
      <c r="X752" s="7"/>
      <c r="Y752" s="7"/>
      <c r="Z752" s="7"/>
      <c r="AA752" s="7"/>
      <c r="AB752" s="7"/>
      <c r="AC752" s="21"/>
    </row>
    <row r="753" spans="3:29" s="4" customFormat="1" x14ac:dyDescent="0.2">
      <c r="C753" s="5"/>
      <c r="D753" s="5"/>
      <c r="E753" s="5"/>
      <c r="F753" s="5"/>
      <c r="G753" s="5"/>
      <c r="H753" s="5"/>
      <c r="I753" s="5"/>
      <c r="J753" s="5"/>
      <c r="K753" s="5"/>
      <c r="L753" s="5"/>
      <c r="M753" s="5"/>
      <c r="N753" s="5"/>
      <c r="O753" s="5"/>
      <c r="P753" s="5"/>
      <c r="Q753" s="5"/>
      <c r="R753" s="5"/>
      <c r="S753" s="5"/>
      <c r="T753" s="5"/>
      <c r="U753" s="5"/>
      <c r="W753" s="5"/>
      <c r="X753" s="7"/>
      <c r="Y753" s="7"/>
      <c r="Z753" s="7"/>
      <c r="AA753" s="7"/>
      <c r="AB753" s="7"/>
      <c r="AC753" s="21"/>
    </row>
    <row r="754" spans="3:29" s="4" customFormat="1" x14ac:dyDescent="0.2">
      <c r="C754" s="5"/>
      <c r="D754" s="5"/>
      <c r="E754" s="5"/>
      <c r="F754" s="5"/>
      <c r="G754" s="5"/>
      <c r="H754" s="5"/>
      <c r="I754" s="5"/>
      <c r="J754" s="5"/>
      <c r="K754" s="5"/>
      <c r="L754" s="5"/>
      <c r="M754" s="5"/>
      <c r="N754" s="5"/>
      <c r="O754" s="5"/>
      <c r="P754" s="5"/>
      <c r="Q754" s="5"/>
      <c r="R754" s="5"/>
      <c r="S754" s="5"/>
      <c r="T754" s="5"/>
      <c r="U754" s="5"/>
      <c r="W754" s="5"/>
      <c r="X754" s="7"/>
      <c r="Y754" s="7"/>
      <c r="Z754" s="7"/>
      <c r="AA754" s="7"/>
      <c r="AB754" s="7"/>
      <c r="AC754" s="21"/>
    </row>
    <row r="755" spans="3:29" s="4" customFormat="1" x14ac:dyDescent="0.2">
      <c r="C755" s="5"/>
      <c r="D755" s="5"/>
      <c r="E755" s="5"/>
      <c r="F755" s="5"/>
      <c r="G755" s="5"/>
      <c r="H755" s="5"/>
      <c r="I755" s="5"/>
      <c r="J755" s="5"/>
      <c r="K755" s="5"/>
      <c r="L755" s="5"/>
      <c r="M755" s="5"/>
      <c r="N755" s="5"/>
      <c r="O755" s="5"/>
      <c r="P755" s="5"/>
      <c r="Q755" s="5"/>
      <c r="R755" s="5"/>
      <c r="S755" s="5"/>
      <c r="T755" s="5"/>
      <c r="U755" s="5"/>
      <c r="W755" s="5"/>
      <c r="X755" s="7"/>
      <c r="Y755" s="7"/>
      <c r="Z755" s="7"/>
      <c r="AA755" s="7"/>
      <c r="AB755" s="7"/>
      <c r="AC755" s="21"/>
    </row>
    <row r="756" spans="3:29" s="4" customFormat="1" x14ac:dyDescent="0.2">
      <c r="C756" s="5"/>
      <c r="D756" s="5"/>
      <c r="E756" s="5"/>
      <c r="F756" s="5"/>
      <c r="G756" s="5"/>
      <c r="H756" s="5"/>
      <c r="I756" s="5"/>
      <c r="J756" s="5"/>
      <c r="K756" s="5"/>
      <c r="L756" s="5"/>
      <c r="M756" s="5"/>
      <c r="N756" s="5"/>
      <c r="O756" s="5"/>
      <c r="P756" s="5"/>
      <c r="Q756" s="5"/>
      <c r="R756" s="5"/>
      <c r="S756" s="5"/>
      <c r="T756" s="5"/>
      <c r="U756" s="5"/>
      <c r="W756" s="5"/>
      <c r="X756" s="7"/>
      <c r="Y756" s="7"/>
      <c r="Z756" s="7"/>
      <c r="AA756" s="7"/>
      <c r="AB756" s="7"/>
      <c r="AC756" s="21"/>
    </row>
    <row r="757" spans="3:29" s="4" customFormat="1" x14ac:dyDescent="0.2">
      <c r="C757" s="5"/>
      <c r="D757" s="5"/>
      <c r="E757" s="5"/>
      <c r="F757" s="5"/>
      <c r="G757" s="5"/>
      <c r="H757" s="5"/>
      <c r="I757" s="5"/>
      <c r="J757" s="5"/>
      <c r="K757" s="5"/>
      <c r="L757" s="5"/>
      <c r="M757" s="5"/>
      <c r="N757" s="5"/>
      <c r="O757" s="5"/>
      <c r="P757" s="5"/>
      <c r="Q757" s="5"/>
      <c r="R757" s="5"/>
      <c r="S757" s="5"/>
      <c r="T757" s="5"/>
      <c r="U757" s="5"/>
      <c r="W757" s="5"/>
      <c r="X757" s="7"/>
      <c r="Y757" s="7"/>
      <c r="Z757" s="7"/>
      <c r="AA757" s="7"/>
      <c r="AB757" s="7"/>
      <c r="AC757" s="21"/>
    </row>
    <row r="758" spans="3:29" s="4" customFormat="1" x14ac:dyDescent="0.2">
      <c r="C758" s="5"/>
      <c r="D758" s="5"/>
      <c r="E758" s="5"/>
      <c r="F758" s="5"/>
      <c r="G758" s="5"/>
      <c r="H758" s="5"/>
      <c r="I758" s="5"/>
      <c r="J758" s="5"/>
      <c r="K758" s="5"/>
      <c r="L758" s="5"/>
      <c r="M758" s="5"/>
      <c r="N758" s="5"/>
      <c r="O758" s="5"/>
      <c r="P758" s="5"/>
      <c r="Q758" s="5"/>
      <c r="R758" s="5"/>
      <c r="S758" s="5"/>
      <c r="T758" s="5"/>
      <c r="U758" s="5"/>
      <c r="W758" s="5"/>
      <c r="X758" s="7"/>
      <c r="Y758" s="7"/>
      <c r="Z758" s="7"/>
      <c r="AA758" s="7"/>
      <c r="AB758" s="7"/>
      <c r="AC758" s="21"/>
    </row>
    <row r="759" spans="3:29" s="4" customFormat="1" x14ac:dyDescent="0.2">
      <c r="C759" s="5"/>
      <c r="D759" s="5"/>
      <c r="E759" s="5"/>
      <c r="F759" s="5"/>
      <c r="G759" s="5"/>
      <c r="H759" s="5"/>
      <c r="I759" s="5"/>
      <c r="J759" s="5"/>
      <c r="K759" s="5"/>
      <c r="L759" s="5"/>
      <c r="M759" s="5"/>
      <c r="N759" s="5"/>
      <c r="O759" s="5"/>
      <c r="P759" s="5"/>
      <c r="Q759" s="5"/>
      <c r="R759" s="5"/>
      <c r="S759" s="5"/>
      <c r="T759" s="5"/>
      <c r="U759" s="5"/>
      <c r="W759" s="5"/>
      <c r="X759" s="7"/>
      <c r="Y759" s="7"/>
      <c r="Z759" s="7"/>
      <c r="AA759" s="7"/>
      <c r="AB759" s="7"/>
      <c r="AC759" s="21"/>
    </row>
    <row r="760" spans="3:29" s="4" customFormat="1" x14ac:dyDescent="0.2">
      <c r="C760" s="5"/>
      <c r="D760" s="5"/>
      <c r="E760" s="5"/>
      <c r="F760" s="5"/>
      <c r="G760" s="5"/>
      <c r="H760" s="5"/>
      <c r="I760" s="5"/>
      <c r="J760" s="5"/>
      <c r="K760" s="5"/>
      <c r="L760" s="5"/>
      <c r="M760" s="5"/>
      <c r="N760" s="5"/>
      <c r="O760" s="5"/>
      <c r="P760" s="5"/>
      <c r="Q760" s="5"/>
      <c r="R760" s="5"/>
      <c r="S760" s="5"/>
      <c r="T760" s="5"/>
      <c r="U760" s="5"/>
      <c r="W760" s="5"/>
      <c r="X760" s="7"/>
      <c r="Y760" s="7"/>
      <c r="Z760" s="7"/>
      <c r="AA760" s="7"/>
      <c r="AB760" s="7"/>
      <c r="AC760" s="21"/>
    </row>
    <row r="761" spans="3:29" s="4" customFormat="1" x14ac:dyDescent="0.2">
      <c r="C761" s="5"/>
      <c r="D761" s="5"/>
      <c r="E761" s="5"/>
      <c r="F761" s="5"/>
      <c r="G761" s="5"/>
      <c r="H761" s="5"/>
      <c r="I761" s="5"/>
      <c r="J761" s="5"/>
      <c r="K761" s="5"/>
      <c r="L761" s="5"/>
      <c r="M761" s="5"/>
      <c r="N761" s="5"/>
      <c r="O761" s="5"/>
      <c r="P761" s="5"/>
      <c r="Q761" s="5"/>
      <c r="R761" s="5"/>
      <c r="S761" s="5"/>
      <c r="T761" s="5"/>
      <c r="U761" s="5"/>
      <c r="W761" s="5"/>
      <c r="X761" s="7"/>
      <c r="Y761" s="7"/>
      <c r="Z761" s="7"/>
      <c r="AA761" s="7"/>
      <c r="AB761" s="7"/>
      <c r="AC761" s="21"/>
    </row>
    <row r="762" spans="3:29" s="4" customFormat="1" x14ac:dyDescent="0.2">
      <c r="C762" s="5"/>
      <c r="D762" s="5"/>
      <c r="E762" s="5"/>
      <c r="F762" s="5"/>
      <c r="G762" s="5"/>
      <c r="H762" s="5"/>
      <c r="I762" s="5"/>
      <c r="J762" s="5"/>
      <c r="K762" s="5"/>
      <c r="L762" s="5"/>
      <c r="M762" s="5"/>
      <c r="N762" s="5"/>
      <c r="O762" s="5"/>
      <c r="P762" s="5"/>
      <c r="Q762" s="5"/>
      <c r="R762" s="5"/>
      <c r="S762" s="5"/>
      <c r="T762" s="5"/>
      <c r="U762" s="5"/>
      <c r="W762" s="5"/>
      <c r="X762" s="7"/>
      <c r="Y762" s="7"/>
      <c r="Z762" s="7"/>
      <c r="AA762" s="7"/>
      <c r="AB762" s="7"/>
      <c r="AC762" s="21"/>
    </row>
    <row r="763" spans="3:29" s="4" customFormat="1" x14ac:dyDescent="0.2">
      <c r="C763" s="5"/>
      <c r="D763" s="5"/>
      <c r="E763" s="5"/>
      <c r="F763" s="5"/>
      <c r="G763" s="5"/>
      <c r="H763" s="5"/>
      <c r="I763" s="5"/>
      <c r="J763" s="5"/>
      <c r="K763" s="5"/>
      <c r="L763" s="5"/>
      <c r="M763" s="5"/>
      <c r="N763" s="5"/>
      <c r="O763" s="5"/>
      <c r="P763" s="5"/>
      <c r="Q763" s="5"/>
      <c r="R763" s="5"/>
      <c r="S763" s="5"/>
      <c r="T763" s="5"/>
      <c r="U763" s="5"/>
      <c r="W763" s="5"/>
      <c r="X763" s="7"/>
      <c r="Y763" s="7"/>
      <c r="Z763" s="7"/>
      <c r="AA763" s="7"/>
      <c r="AB763" s="7"/>
      <c r="AC763" s="21"/>
    </row>
    <row r="764" spans="3:29" s="4" customFormat="1" x14ac:dyDescent="0.2">
      <c r="C764" s="5"/>
      <c r="D764" s="5"/>
      <c r="E764" s="5"/>
      <c r="F764" s="5"/>
      <c r="G764" s="5"/>
      <c r="H764" s="5"/>
      <c r="I764" s="5"/>
      <c r="J764" s="5"/>
      <c r="K764" s="5"/>
      <c r="L764" s="5"/>
      <c r="M764" s="5"/>
      <c r="N764" s="5"/>
      <c r="O764" s="5"/>
      <c r="P764" s="5"/>
      <c r="Q764" s="5"/>
      <c r="R764" s="5"/>
      <c r="S764" s="5"/>
      <c r="T764" s="5"/>
      <c r="U764" s="5"/>
      <c r="W764" s="5"/>
      <c r="X764" s="7"/>
      <c r="Y764" s="7"/>
      <c r="Z764" s="7"/>
      <c r="AA764" s="7"/>
      <c r="AB764" s="7"/>
      <c r="AC764" s="21"/>
    </row>
    <row r="765" spans="3:29" s="4" customFormat="1" x14ac:dyDescent="0.2">
      <c r="C765" s="5"/>
      <c r="D765" s="5"/>
      <c r="E765" s="5"/>
      <c r="F765" s="5"/>
      <c r="G765" s="5"/>
      <c r="H765" s="5"/>
      <c r="I765" s="5"/>
      <c r="J765" s="5"/>
      <c r="K765" s="5"/>
      <c r="L765" s="5"/>
      <c r="M765" s="5"/>
      <c r="N765" s="5"/>
      <c r="O765" s="5"/>
      <c r="P765" s="5"/>
      <c r="Q765" s="5"/>
      <c r="R765" s="5"/>
      <c r="S765" s="5"/>
      <c r="T765" s="5"/>
      <c r="U765" s="5"/>
      <c r="W765" s="5"/>
      <c r="X765" s="7"/>
      <c r="Y765" s="7"/>
      <c r="Z765" s="7"/>
      <c r="AA765" s="7"/>
      <c r="AB765" s="7"/>
      <c r="AC765" s="21"/>
    </row>
    <row r="766" spans="3:29" s="4" customFormat="1" x14ac:dyDescent="0.2">
      <c r="C766" s="5"/>
      <c r="D766" s="5"/>
      <c r="E766" s="5"/>
      <c r="F766" s="5"/>
      <c r="G766" s="5"/>
      <c r="H766" s="5"/>
      <c r="I766" s="5"/>
      <c r="J766" s="5"/>
      <c r="K766" s="5"/>
      <c r="L766" s="5"/>
      <c r="M766" s="5"/>
      <c r="N766" s="5"/>
      <c r="O766" s="5"/>
      <c r="P766" s="5"/>
      <c r="Q766" s="5"/>
      <c r="R766" s="5"/>
      <c r="S766" s="5"/>
      <c r="T766" s="5"/>
      <c r="U766" s="5"/>
      <c r="W766" s="5"/>
      <c r="X766" s="7"/>
      <c r="Y766" s="7"/>
      <c r="Z766" s="7"/>
      <c r="AA766" s="7"/>
      <c r="AB766" s="7"/>
      <c r="AC766" s="21"/>
    </row>
    <row r="767" spans="3:29" s="4" customFormat="1" x14ac:dyDescent="0.2">
      <c r="C767" s="5"/>
      <c r="D767" s="5"/>
      <c r="E767" s="5"/>
      <c r="F767" s="5"/>
      <c r="G767" s="5"/>
      <c r="H767" s="5"/>
      <c r="I767" s="5"/>
      <c r="J767" s="5"/>
      <c r="K767" s="5"/>
      <c r="L767" s="5"/>
      <c r="M767" s="5"/>
      <c r="N767" s="5"/>
      <c r="O767" s="5"/>
      <c r="P767" s="5"/>
      <c r="Q767" s="5"/>
      <c r="R767" s="5"/>
      <c r="S767" s="5"/>
      <c r="T767" s="5"/>
      <c r="U767" s="5"/>
      <c r="W767" s="5"/>
      <c r="X767" s="7"/>
      <c r="Y767" s="7"/>
      <c r="Z767" s="7"/>
      <c r="AA767" s="7"/>
      <c r="AB767" s="7"/>
      <c r="AC767" s="21"/>
    </row>
    <row r="768" spans="3:29" s="4" customFormat="1" x14ac:dyDescent="0.2">
      <c r="C768" s="5"/>
      <c r="D768" s="5"/>
      <c r="E768" s="5"/>
      <c r="F768" s="5"/>
      <c r="G768" s="5"/>
      <c r="H768" s="5"/>
      <c r="I768" s="5"/>
      <c r="J768" s="5"/>
      <c r="K768" s="5"/>
      <c r="L768" s="5"/>
      <c r="M768" s="5"/>
      <c r="N768" s="5"/>
      <c r="O768" s="5"/>
      <c r="P768" s="5"/>
      <c r="Q768" s="5"/>
      <c r="R768" s="5"/>
      <c r="S768" s="5"/>
      <c r="T768" s="5"/>
      <c r="U768" s="5"/>
      <c r="W768" s="5"/>
      <c r="X768" s="7"/>
      <c r="Y768" s="7"/>
      <c r="Z768" s="7"/>
      <c r="AA768" s="7"/>
      <c r="AB768" s="7"/>
      <c r="AC768" s="21"/>
    </row>
    <row r="769" spans="3:29" s="4" customFormat="1" x14ac:dyDescent="0.2">
      <c r="C769" s="5"/>
      <c r="D769" s="5"/>
      <c r="E769" s="5"/>
      <c r="F769" s="5"/>
      <c r="G769" s="5"/>
      <c r="H769" s="5"/>
      <c r="I769" s="5"/>
      <c r="J769" s="5"/>
      <c r="K769" s="5"/>
      <c r="L769" s="5"/>
      <c r="M769" s="5"/>
      <c r="N769" s="5"/>
      <c r="O769" s="5"/>
      <c r="P769" s="5"/>
      <c r="Q769" s="5"/>
      <c r="R769" s="5"/>
      <c r="S769" s="5"/>
      <c r="T769" s="5"/>
      <c r="U769" s="5"/>
      <c r="W769" s="5"/>
      <c r="X769" s="7"/>
      <c r="Y769" s="7"/>
      <c r="Z769" s="7"/>
      <c r="AA769" s="7"/>
      <c r="AB769" s="7"/>
      <c r="AC769" s="21"/>
    </row>
    <row r="770" spans="3:29" s="4" customFormat="1" x14ac:dyDescent="0.2">
      <c r="C770" s="5"/>
      <c r="D770" s="5"/>
      <c r="E770" s="5"/>
      <c r="F770" s="5"/>
      <c r="G770" s="5"/>
      <c r="H770" s="5"/>
      <c r="I770" s="5"/>
      <c r="J770" s="5"/>
      <c r="K770" s="5"/>
      <c r="L770" s="5"/>
      <c r="M770" s="5"/>
      <c r="N770" s="5"/>
      <c r="O770" s="5"/>
      <c r="P770" s="5"/>
      <c r="Q770" s="5"/>
      <c r="R770" s="5"/>
      <c r="S770" s="5"/>
      <c r="T770" s="5"/>
      <c r="U770" s="5"/>
      <c r="W770" s="5"/>
      <c r="X770" s="7"/>
      <c r="Y770" s="7"/>
      <c r="Z770" s="7"/>
      <c r="AA770" s="7"/>
      <c r="AB770" s="7"/>
      <c r="AC770" s="21"/>
    </row>
    <row r="771" spans="3:29" s="4" customFormat="1" x14ac:dyDescent="0.2">
      <c r="C771" s="5"/>
      <c r="D771" s="5"/>
      <c r="E771" s="5"/>
      <c r="F771" s="5"/>
      <c r="G771" s="5"/>
      <c r="H771" s="5"/>
      <c r="I771" s="5"/>
      <c r="J771" s="5"/>
      <c r="K771" s="5"/>
      <c r="L771" s="5"/>
      <c r="M771" s="5"/>
      <c r="N771" s="5"/>
      <c r="O771" s="5"/>
      <c r="P771" s="5"/>
      <c r="Q771" s="5"/>
      <c r="R771" s="5"/>
      <c r="S771" s="5"/>
      <c r="T771" s="5"/>
      <c r="U771" s="5"/>
      <c r="W771" s="5"/>
      <c r="X771" s="7"/>
      <c r="Y771" s="7"/>
      <c r="Z771" s="7"/>
      <c r="AA771" s="7"/>
      <c r="AB771" s="7"/>
      <c r="AC771" s="21"/>
    </row>
    <row r="772" spans="3:29" s="4" customFormat="1" x14ac:dyDescent="0.2">
      <c r="C772" s="5"/>
      <c r="D772" s="5"/>
      <c r="E772" s="5"/>
      <c r="F772" s="5"/>
      <c r="G772" s="5"/>
      <c r="H772" s="5"/>
      <c r="I772" s="5"/>
      <c r="J772" s="5"/>
      <c r="K772" s="5"/>
      <c r="L772" s="5"/>
      <c r="M772" s="5"/>
      <c r="N772" s="5"/>
      <c r="O772" s="5"/>
      <c r="P772" s="5"/>
      <c r="Q772" s="5"/>
      <c r="R772" s="5"/>
      <c r="S772" s="5"/>
      <c r="T772" s="5"/>
      <c r="U772" s="5"/>
      <c r="W772" s="5"/>
      <c r="X772" s="7"/>
      <c r="Y772" s="7"/>
      <c r="Z772" s="7"/>
      <c r="AA772" s="7"/>
      <c r="AB772" s="7"/>
      <c r="AC772" s="21"/>
    </row>
    <row r="773" spans="3:29" s="4" customFormat="1" x14ac:dyDescent="0.2">
      <c r="C773" s="5"/>
      <c r="D773" s="5"/>
      <c r="E773" s="5"/>
      <c r="F773" s="5"/>
      <c r="G773" s="5"/>
      <c r="H773" s="5"/>
      <c r="I773" s="5"/>
      <c r="J773" s="5"/>
      <c r="K773" s="5"/>
      <c r="L773" s="5"/>
      <c r="M773" s="5"/>
      <c r="N773" s="5"/>
      <c r="O773" s="5"/>
      <c r="P773" s="5"/>
      <c r="Q773" s="5"/>
      <c r="R773" s="5"/>
      <c r="S773" s="5"/>
      <c r="T773" s="5"/>
      <c r="U773" s="5"/>
      <c r="W773" s="5"/>
      <c r="X773" s="7"/>
      <c r="Y773" s="7"/>
      <c r="Z773" s="7"/>
      <c r="AA773" s="7"/>
      <c r="AB773" s="7"/>
      <c r="AC773" s="21"/>
    </row>
    <row r="774" spans="3:29" s="4" customFormat="1" x14ac:dyDescent="0.2">
      <c r="C774" s="5"/>
      <c r="D774" s="5"/>
      <c r="E774" s="5"/>
      <c r="F774" s="5"/>
      <c r="G774" s="5"/>
      <c r="H774" s="5"/>
      <c r="I774" s="5"/>
      <c r="J774" s="5"/>
      <c r="K774" s="5"/>
      <c r="L774" s="5"/>
      <c r="M774" s="5"/>
      <c r="N774" s="5"/>
      <c r="O774" s="5"/>
      <c r="P774" s="5"/>
      <c r="Q774" s="5"/>
      <c r="R774" s="5"/>
      <c r="S774" s="5"/>
      <c r="T774" s="5"/>
      <c r="U774" s="5"/>
      <c r="W774" s="5"/>
      <c r="X774" s="7"/>
      <c r="Y774" s="7"/>
      <c r="Z774" s="7"/>
      <c r="AA774" s="7"/>
      <c r="AB774" s="7"/>
      <c r="AC774" s="21"/>
    </row>
    <row r="775" spans="3:29" s="4" customFormat="1" x14ac:dyDescent="0.2">
      <c r="C775" s="5"/>
      <c r="D775" s="5"/>
      <c r="E775" s="5"/>
      <c r="F775" s="5"/>
      <c r="G775" s="5"/>
      <c r="H775" s="5"/>
      <c r="I775" s="5"/>
      <c r="J775" s="5"/>
      <c r="K775" s="5"/>
      <c r="L775" s="5"/>
      <c r="M775" s="5"/>
      <c r="N775" s="5"/>
      <c r="O775" s="5"/>
      <c r="P775" s="5"/>
      <c r="Q775" s="5"/>
      <c r="R775" s="5"/>
      <c r="S775" s="5"/>
      <c r="T775" s="5"/>
      <c r="U775" s="5"/>
      <c r="W775" s="5"/>
      <c r="X775" s="7"/>
      <c r="Y775" s="7"/>
      <c r="Z775" s="7"/>
      <c r="AA775" s="7"/>
      <c r="AB775" s="7"/>
      <c r="AC775" s="21"/>
    </row>
    <row r="776" spans="3:29" s="4" customFormat="1" x14ac:dyDescent="0.2">
      <c r="C776" s="5"/>
      <c r="D776" s="5"/>
      <c r="E776" s="5"/>
      <c r="F776" s="5"/>
      <c r="G776" s="5"/>
      <c r="H776" s="5"/>
      <c r="I776" s="5"/>
      <c r="J776" s="5"/>
      <c r="K776" s="5"/>
      <c r="L776" s="5"/>
      <c r="M776" s="5"/>
      <c r="N776" s="5"/>
      <c r="O776" s="5"/>
      <c r="P776" s="5"/>
      <c r="Q776" s="5"/>
      <c r="R776" s="5"/>
      <c r="S776" s="5"/>
      <c r="T776" s="5"/>
      <c r="U776" s="5"/>
      <c r="W776" s="5"/>
      <c r="X776" s="7"/>
      <c r="Y776" s="7"/>
      <c r="Z776" s="7"/>
      <c r="AA776" s="7"/>
      <c r="AB776" s="7"/>
      <c r="AC776" s="21"/>
    </row>
    <row r="777" spans="3:29" s="4" customFormat="1" x14ac:dyDescent="0.2">
      <c r="C777" s="5"/>
      <c r="D777" s="5"/>
      <c r="E777" s="5"/>
      <c r="F777" s="5"/>
      <c r="G777" s="5"/>
      <c r="H777" s="5"/>
      <c r="I777" s="5"/>
      <c r="J777" s="5"/>
      <c r="K777" s="5"/>
      <c r="L777" s="5"/>
      <c r="M777" s="5"/>
      <c r="N777" s="5"/>
      <c r="O777" s="5"/>
      <c r="P777" s="5"/>
      <c r="Q777" s="5"/>
      <c r="R777" s="5"/>
      <c r="S777" s="5"/>
      <c r="T777" s="5"/>
      <c r="U777" s="5"/>
      <c r="W777" s="5"/>
      <c r="X777" s="7"/>
      <c r="Y777" s="7"/>
      <c r="Z777" s="7"/>
      <c r="AA777" s="7"/>
      <c r="AB777" s="7"/>
      <c r="AC777" s="21"/>
    </row>
    <row r="778" spans="3:29" s="4" customFormat="1" x14ac:dyDescent="0.2">
      <c r="C778" s="5"/>
      <c r="D778" s="5"/>
      <c r="E778" s="5"/>
      <c r="F778" s="5"/>
      <c r="G778" s="5"/>
      <c r="H778" s="5"/>
      <c r="I778" s="5"/>
      <c r="J778" s="5"/>
      <c r="K778" s="5"/>
      <c r="L778" s="5"/>
      <c r="M778" s="5"/>
      <c r="N778" s="5"/>
      <c r="O778" s="5"/>
      <c r="P778" s="5"/>
      <c r="Q778" s="5"/>
      <c r="R778" s="5"/>
      <c r="S778" s="5"/>
      <c r="T778" s="5"/>
      <c r="U778" s="5"/>
      <c r="W778" s="5"/>
      <c r="X778" s="7"/>
      <c r="Y778" s="7"/>
      <c r="Z778" s="7"/>
      <c r="AA778" s="7"/>
      <c r="AB778" s="7"/>
      <c r="AC778" s="21"/>
    </row>
    <row r="779" spans="3:29" s="4" customFormat="1" x14ac:dyDescent="0.2">
      <c r="C779" s="5"/>
      <c r="D779" s="5"/>
      <c r="E779" s="5"/>
      <c r="F779" s="5"/>
      <c r="G779" s="5"/>
      <c r="H779" s="5"/>
      <c r="I779" s="5"/>
      <c r="J779" s="5"/>
      <c r="K779" s="5"/>
      <c r="L779" s="5"/>
      <c r="M779" s="5"/>
      <c r="N779" s="5"/>
      <c r="O779" s="5"/>
      <c r="P779" s="5"/>
      <c r="Q779" s="5"/>
      <c r="R779" s="5"/>
      <c r="S779" s="5"/>
      <c r="T779" s="5"/>
      <c r="U779" s="5"/>
      <c r="W779" s="5"/>
      <c r="X779" s="7"/>
      <c r="Y779" s="7"/>
      <c r="Z779" s="7"/>
      <c r="AA779" s="7"/>
      <c r="AB779" s="7"/>
      <c r="AC779" s="21"/>
    </row>
    <row r="780" spans="3:29" s="4" customFormat="1" x14ac:dyDescent="0.2">
      <c r="C780" s="5"/>
      <c r="D780" s="5"/>
      <c r="E780" s="5"/>
      <c r="F780" s="5"/>
      <c r="G780" s="5"/>
      <c r="H780" s="5"/>
      <c r="I780" s="5"/>
      <c r="J780" s="5"/>
      <c r="K780" s="5"/>
      <c r="L780" s="5"/>
      <c r="M780" s="5"/>
      <c r="N780" s="5"/>
      <c r="O780" s="5"/>
      <c r="P780" s="5"/>
      <c r="Q780" s="5"/>
      <c r="R780" s="5"/>
      <c r="S780" s="5"/>
      <c r="T780" s="5"/>
      <c r="U780" s="5"/>
      <c r="W780" s="5"/>
      <c r="X780" s="7"/>
      <c r="Y780" s="7"/>
      <c r="Z780" s="7"/>
      <c r="AA780" s="7"/>
      <c r="AB780" s="7"/>
      <c r="AC780" s="21"/>
    </row>
    <row r="781" spans="3:29" s="4" customFormat="1" x14ac:dyDescent="0.2">
      <c r="C781" s="5"/>
      <c r="D781" s="5"/>
      <c r="E781" s="5"/>
      <c r="F781" s="5"/>
      <c r="G781" s="5"/>
      <c r="H781" s="5"/>
      <c r="I781" s="5"/>
      <c r="J781" s="5"/>
      <c r="K781" s="5"/>
      <c r="L781" s="5"/>
      <c r="M781" s="5"/>
      <c r="N781" s="5"/>
      <c r="O781" s="5"/>
      <c r="P781" s="5"/>
      <c r="Q781" s="5"/>
      <c r="R781" s="5"/>
      <c r="S781" s="5"/>
      <c r="T781" s="5"/>
      <c r="U781" s="5"/>
      <c r="W781" s="5"/>
      <c r="X781" s="7"/>
      <c r="Y781" s="7"/>
      <c r="Z781" s="7"/>
      <c r="AA781" s="7"/>
      <c r="AB781" s="7"/>
      <c r="AC781" s="21"/>
    </row>
    <row r="782" spans="3:29" s="4" customFormat="1" x14ac:dyDescent="0.2">
      <c r="C782" s="5"/>
      <c r="D782" s="5"/>
      <c r="E782" s="5"/>
      <c r="F782" s="5"/>
      <c r="G782" s="5"/>
      <c r="H782" s="5"/>
      <c r="I782" s="5"/>
      <c r="J782" s="5"/>
      <c r="K782" s="5"/>
      <c r="L782" s="5"/>
      <c r="M782" s="5"/>
      <c r="N782" s="5"/>
      <c r="O782" s="5"/>
      <c r="P782" s="5"/>
      <c r="Q782" s="5"/>
      <c r="R782" s="5"/>
      <c r="S782" s="5"/>
      <c r="T782" s="5"/>
      <c r="U782" s="5"/>
      <c r="W782" s="5"/>
      <c r="X782" s="7"/>
      <c r="Y782" s="7"/>
      <c r="Z782" s="7"/>
      <c r="AA782" s="7"/>
      <c r="AB782" s="7"/>
      <c r="AC782" s="21"/>
    </row>
    <row r="783" spans="3:29" s="4" customFormat="1" x14ac:dyDescent="0.2">
      <c r="C783" s="5"/>
      <c r="D783" s="5"/>
      <c r="E783" s="5"/>
      <c r="F783" s="5"/>
      <c r="G783" s="5"/>
      <c r="H783" s="5"/>
      <c r="I783" s="5"/>
      <c r="J783" s="5"/>
      <c r="K783" s="5"/>
      <c r="L783" s="5"/>
      <c r="M783" s="5"/>
      <c r="N783" s="5"/>
      <c r="O783" s="5"/>
      <c r="P783" s="5"/>
      <c r="Q783" s="5"/>
      <c r="R783" s="5"/>
      <c r="S783" s="5"/>
      <c r="T783" s="5"/>
      <c r="U783" s="5"/>
      <c r="W783" s="5"/>
      <c r="X783" s="7"/>
      <c r="Y783" s="7"/>
      <c r="Z783" s="7"/>
      <c r="AA783" s="7"/>
      <c r="AB783" s="7"/>
      <c r="AC783" s="21"/>
    </row>
    <row r="784" spans="3:29" s="4" customFormat="1" x14ac:dyDescent="0.2">
      <c r="C784" s="5"/>
      <c r="D784" s="5"/>
      <c r="E784" s="5"/>
      <c r="F784" s="5"/>
      <c r="G784" s="5"/>
      <c r="H784" s="5"/>
      <c r="I784" s="5"/>
      <c r="J784" s="5"/>
      <c r="K784" s="5"/>
      <c r="L784" s="5"/>
      <c r="M784" s="5"/>
      <c r="N784" s="5"/>
      <c r="O784" s="5"/>
      <c r="P784" s="5"/>
      <c r="Q784" s="5"/>
      <c r="R784" s="5"/>
      <c r="S784" s="5"/>
      <c r="T784" s="5"/>
      <c r="U784" s="5"/>
      <c r="W784" s="5"/>
      <c r="X784" s="7"/>
      <c r="Y784" s="7"/>
      <c r="Z784" s="7"/>
      <c r="AA784" s="7"/>
      <c r="AB784" s="7"/>
      <c r="AC784" s="21"/>
    </row>
    <row r="785" spans="3:29" s="4" customFormat="1" x14ac:dyDescent="0.2">
      <c r="C785" s="5"/>
      <c r="D785" s="5"/>
      <c r="E785" s="5"/>
      <c r="F785" s="5"/>
      <c r="G785" s="5"/>
      <c r="H785" s="5"/>
      <c r="I785" s="5"/>
      <c r="J785" s="5"/>
      <c r="K785" s="5"/>
      <c r="L785" s="5"/>
      <c r="M785" s="5"/>
      <c r="N785" s="5"/>
      <c r="O785" s="5"/>
      <c r="P785" s="5"/>
      <c r="Q785" s="5"/>
      <c r="R785" s="5"/>
      <c r="S785" s="5"/>
      <c r="T785" s="5"/>
      <c r="U785" s="5"/>
      <c r="W785" s="5"/>
      <c r="X785" s="7"/>
      <c r="Y785" s="7"/>
      <c r="Z785" s="7"/>
      <c r="AA785" s="7"/>
      <c r="AB785" s="7"/>
      <c r="AC785" s="21"/>
    </row>
    <row r="786" spans="3:29" s="4" customFormat="1" x14ac:dyDescent="0.2">
      <c r="C786" s="5"/>
      <c r="D786" s="5"/>
      <c r="E786" s="5"/>
      <c r="F786" s="5"/>
      <c r="G786" s="5"/>
      <c r="H786" s="5"/>
      <c r="I786" s="5"/>
      <c r="J786" s="5"/>
      <c r="K786" s="5"/>
      <c r="L786" s="5"/>
      <c r="M786" s="5"/>
      <c r="N786" s="5"/>
      <c r="O786" s="5"/>
      <c r="P786" s="5"/>
      <c r="Q786" s="5"/>
      <c r="R786" s="5"/>
      <c r="S786" s="5"/>
      <c r="T786" s="5"/>
      <c r="U786" s="5"/>
      <c r="W786" s="5"/>
      <c r="X786" s="7"/>
      <c r="Y786" s="7"/>
      <c r="Z786" s="7"/>
      <c r="AA786" s="7"/>
      <c r="AB786" s="7"/>
      <c r="AC786" s="21"/>
    </row>
    <row r="787" spans="3:29" s="4" customFormat="1" x14ac:dyDescent="0.2">
      <c r="C787" s="5"/>
      <c r="D787" s="5"/>
      <c r="E787" s="5"/>
      <c r="F787" s="5"/>
      <c r="G787" s="5"/>
      <c r="H787" s="5"/>
      <c r="I787" s="5"/>
      <c r="J787" s="5"/>
      <c r="K787" s="5"/>
      <c r="L787" s="5"/>
      <c r="M787" s="5"/>
      <c r="N787" s="5"/>
      <c r="O787" s="5"/>
      <c r="P787" s="5"/>
      <c r="Q787" s="5"/>
      <c r="R787" s="5"/>
      <c r="S787" s="5"/>
      <c r="T787" s="5"/>
      <c r="U787" s="5"/>
      <c r="W787" s="5"/>
      <c r="X787" s="7"/>
      <c r="Y787" s="7"/>
      <c r="Z787" s="7"/>
      <c r="AA787" s="7"/>
      <c r="AB787" s="7"/>
      <c r="AC787" s="21"/>
    </row>
    <row r="788" spans="3:29" s="4" customFormat="1" x14ac:dyDescent="0.2">
      <c r="C788" s="5"/>
      <c r="D788" s="5"/>
      <c r="E788" s="5"/>
      <c r="F788" s="5"/>
      <c r="G788" s="5"/>
      <c r="H788" s="5"/>
      <c r="I788" s="5"/>
      <c r="J788" s="5"/>
      <c r="K788" s="5"/>
      <c r="L788" s="5"/>
      <c r="M788" s="5"/>
      <c r="N788" s="5"/>
      <c r="O788" s="5"/>
      <c r="P788" s="5"/>
      <c r="Q788" s="5"/>
      <c r="R788" s="5"/>
      <c r="S788" s="5"/>
      <c r="T788" s="5"/>
      <c r="U788" s="5"/>
      <c r="W788" s="5"/>
      <c r="X788" s="7"/>
      <c r="Y788" s="7"/>
      <c r="Z788" s="7"/>
      <c r="AA788" s="7"/>
      <c r="AB788" s="7"/>
      <c r="AC788" s="21"/>
    </row>
    <row r="789" spans="3:29" s="4" customFormat="1" x14ac:dyDescent="0.2">
      <c r="C789" s="5"/>
      <c r="D789" s="5"/>
      <c r="E789" s="5"/>
      <c r="F789" s="5"/>
      <c r="G789" s="5"/>
      <c r="H789" s="5"/>
      <c r="I789" s="5"/>
      <c r="J789" s="5"/>
      <c r="K789" s="5"/>
      <c r="L789" s="5"/>
      <c r="M789" s="5"/>
      <c r="N789" s="5"/>
      <c r="O789" s="5"/>
      <c r="P789" s="5"/>
      <c r="Q789" s="5"/>
      <c r="R789" s="5"/>
      <c r="S789" s="5"/>
      <c r="T789" s="5"/>
      <c r="U789" s="5"/>
      <c r="W789" s="5"/>
      <c r="X789" s="7"/>
      <c r="Y789" s="7"/>
      <c r="Z789" s="7"/>
      <c r="AA789" s="7"/>
      <c r="AB789" s="7"/>
      <c r="AC789" s="21"/>
    </row>
    <row r="790" spans="3:29" s="4" customFormat="1" x14ac:dyDescent="0.2">
      <c r="C790" s="5"/>
      <c r="D790" s="5"/>
      <c r="E790" s="5"/>
      <c r="F790" s="5"/>
      <c r="G790" s="5"/>
      <c r="H790" s="5"/>
      <c r="I790" s="5"/>
      <c r="J790" s="5"/>
      <c r="K790" s="5"/>
      <c r="L790" s="5"/>
      <c r="M790" s="5"/>
      <c r="N790" s="5"/>
      <c r="O790" s="5"/>
      <c r="P790" s="5"/>
      <c r="Q790" s="5"/>
      <c r="R790" s="5"/>
      <c r="S790" s="5"/>
      <c r="T790" s="5"/>
      <c r="U790" s="5"/>
      <c r="W790" s="5"/>
      <c r="X790" s="7"/>
      <c r="Y790" s="7"/>
      <c r="Z790" s="7"/>
      <c r="AA790" s="7"/>
      <c r="AB790" s="7"/>
      <c r="AC790" s="21"/>
    </row>
    <row r="791" spans="3:29" s="4" customFormat="1" x14ac:dyDescent="0.2">
      <c r="C791" s="5"/>
      <c r="D791" s="5"/>
      <c r="E791" s="5"/>
      <c r="F791" s="5"/>
      <c r="G791" s="5"/>
      <c r="H791" s="5"/>
      <c r="I791" s="5"/>
      <c r="J791" s="5"/>
      <c r="K791" s="5"/>
      <c r="L791" s="5"/>
      <c r="M791" s="5"/>
      <c r="N791" s="5"/>
      <c r="O791" s="5"/>
      <c r="P791" s="5"/>
      <c r="Q791" s="5"/>
      <c r="R791" s="5"/>
      <c r="S791" s="5"/>
      <c r="T791" s="5"/>
      <c r="U791" s="5"/>
      <c r="W791" s="5"/>
      <c r="X791" s="7"/>
      <c r="Y791" s="7"/>
      <c r="Z791" s="7"/>
      <c r="AA791" s="7"/>
      <c r="AB791" s="7"/>
      <c r="AC791" s="21"/>
    </row>
    <row r="792" spans="3:29" s="4" customFormat="1" x14ac:dyDescent="0.2">
      <c r="C792" s="5"/>
      <c r="D792" s="5"/>
      <c r="E792" s="5"/>
      <c r="F792" s="5"/>
      <c r="G792" s="5"/>
      <c r="H792" s="5"/>
      <c r="I792" s="5"/>
      <c r="J792" s="5"/>
      <c r="K792" s="5"/>
      <c r="L792" s="5"/>
      <c r="M792" s="5"/>
      <c r="N792" s="5"/>
      <c r="O792" s="5"/>
      <c r="P792" s="5"/>
      <c r="Q792" s="5"/>
      <c r="R792" s="5"/>
      <c r="S792" s="5"/>
      <c r="T792" s="5"/>
      <c r="U792" s="5"/>
      <c r="W792" s="5"/>
      <c r="X792" s="7"/>
      <c r="Y792" s="7"/>
      <c r="Z792" s="7"/>
      <c r="AA792" s="7"/>
      <c r="AB792" s="7"/>
      <c r="AC792" s="21"/>
    </row>
    <row r="793" spans="3:29" s="4" customFormat="1" x14ac:dyDescent="0.2">
      <c r="C793" s="5"/>
      <c r="D793" s="5"/>
      <c r="E793" s="5"/>
      <c r="F793" s="5"/>
      <c r="G793" s="5"/>
      <c r="H793" s="5"/>
      <c r="I793" s="5"/>
      <c r="J793" s="5"/>
      <c r="K793" s="5"/>
      <c r="L793" s="5"/>
      <c r="M793" s="5"/>
      <c r="N793" s="5"/>
      <c r="O793" s="5"/>
      <c r="P793" s="5"/>
      <c r="Q793" s="5"/>
      <c r="R793" s="5"/>
      <c r="S793" s="5"/>
      <c r="T793" s="5"/>
      <c r="U793" s="5"/>
      <c r="W793" s="5"/>
      <c r="X793" s="7"/>
      <c r="Y793" s="7"/>
      <c r="Z793" s="7"/>
      <c r="AA793" s="7"/>
      <c r="AB793" s="7"/>
      <c r="AC793" s="21"/>
    </row>
    <row r="794" spans="3:29" s="4" customFormat="1" x14ac:dyDescent="0.2">
      <c r="C794" s="5"/>
      <c r="D794" s="5"/>
      <c r="E794" s="5"/>
      <c r="F794" s="5"/>
      <c r="G794" s="5"/>
      <c r="H794" s="5"/>
      <c r="I794" s="5"/>
      <c r="J794" s="5"/>
      <c r="K794" s="5"/>
      <c r="L794" s="5"/>
      <c r="M794" s="5"/>
      <c r="N794" s="5"/>
      <c r="O794" s="5"/>
      <c r="P794" s="5"/>
      <c r="Q794" s="5"/>
      <c r="R794" s="5"/>
      <c r="S794" s="5"/>
      <c r="T794" s="5"/>
      <c r="U794" s="5"/>
      <c r="W794" s="5"/>
      <c r="X794" s="7"/>
      <c r="Y794" s="7"/>
      <c r="Z794" s="7"/>
      <c r="AA794" s="7"/>
      <c r="AB794" s="7"/>
      <c r="AC794" s="21"/>
    </row>
    <row r="795" spans="3:29" s="4" customFormat="1" x14ac:dyDescent="0.2">
      <c r="C795" s="5"/>
      <c r="D795" s="5"/>
      <c r="E795" s="5"/>
      <c r="F795" s="5"/>
      <c r="G795" s="5"/>
      <c r="H795" s="5"/>
      <c r="I795" s="5"/>
      <c r="J795" s="5"/>
      <c r="K795" s="5"/>
      <c r="L795" s="5"/>
      <c r="M795" s="5"/>
      <c r="N795" s="5"/>
      <c r="O795" s="5"/>
      <c r="P795" s="5"/>
      <c r="Q795" s="5"/>
      <c r="R795" s="5"/>
      <c r="S795" s="5"/>
      <c r="T795" s="5"/>
      <c r="U795" s="5"/>
      <c r="W795" s="5"/>
      <c r="X795" s="7"/>
      <c r="Y795" s="7"/>
      <c r="Z795" s="7"/>
      <c r="AA795" s="7"/>
      <c r="AB795" s="7"/>
      <c r="AC795" s="21"/>
    </row>
    <row r="796" spans="3:29" s="4" customFormat="1" x14ac:dyDescent="0.2">
      <c r="C796" s="5"/>
      <c r="D796" s="5"/>
      <c r="E796" s="5"/>
      <c r="F796" s="5"/>
      <c r="G796" s="5"/>
      <c r="H796" s="5"/>
      <c r="I796" s="5"/>
      <c r="J796" s="5"/>
      <c r="K796" s="5"/>
      <c r="L796" s="5"/>
      <c r="M796" s="5"/>
      <c r="N796" s="5"/>
      <c r="O796" s="5"/>
      <c r="P796" s="5"/>
      <c r="Q796" s="5"/>
      <c r="R796" s="5"/>
      <c r="S796" s="5"/>
      <c r="T796" s="5"/>
      <c r="U796" s="5"/>
      <c r="W796" s="5"/>
      <c r="X796" s="7"/>
      <c r="Y796" s="7"/>
      <c r="Z796" s="7"/>
      <c r="AA796" s="7"/>
      <c r="AB796" s="7"/>
      <c r="AC796" s="21"/>
    </row>
    <row r="797" spans="3:29" s="4" customFormat="1" x14ac:dyDescent="0.2">
      <c r="C797" s="5"/>
      <c r="D797" s="5"/>
      <c r="E797" s="5"/>
      <c r="F797" s="5"/>
      <c r="G797" s="5"/>
      <c r="H797" s="5"/>
      <c r="I797" s="5"/>
      <c r="J797" s="5"/>
      <c r="K797" s="5"/>
      <c r="L797" s="5"/>
      <c r="M797" s="5"/>
      <c r="N797" s="5"/>
      <c r="O797" s="5"/>
      <c r="P797" s="5"/>
      <c r="Q797" s="5"/>
      <c r="R797" s="5"/>
      <c r="S797" s="5"/>
      <c r="T797" s="5"/>
      <c r="U797" s="5"/>
      <c r="W797" s="5"/>
      <c r="X797" s="7"/>
      <c r="Y797" s="7"/>
      <c r="Z797" s="7"/>
      <c r="AA797" s="7"/>
      <c r="AB797" s="7"/>
      <c r="AC797" s="21"/>
    </row>
    <row r="798" spans="3:29" s="4" customFormat="1" x14ac:dyDescent="0.2">
      <c r="C798" s="5"/>
      <c r="D798" s="5"/>
      <c r="E798" s="5"/>
      <c r="F798" s="5"/>
      <c r="G798" s="5"/>
      <c r="H798" s="5"/>
      <c r="I798" s="5"/>
      <c r="J798" s="5"/>
      <c r="K798" s="5"/>
      <c r="L798" s="5"/>
      <c r="M798" s="5"/>
      <c r="N798" s="5"/>
      <c r="O798" s="5"/>
      <c r="P798" s="5"/>
      <c r="Q798" s="5"/>
      <c r="R798" s="5"/>
      <c r="S798" s="5"/>
      <c r="T798" s="5"/>
      <c r="U798" s="5"/>
      <c r="W798" s="5"/>
      <c r="X798" s="7"/>
      <c r="Y798" s="7"/>
      <c r="Z798" s="7"/>
      <c r="AA798" s="7"/>
      <c r="AB798" s="7"/>
      <c r="AC798" s="21"/>
    </row>
    <row r="799" spans="3:29" s="4" customFormat="1" x14ac:dyDescent="0.2">
      <c r="C799" s="5"/>
      <c r="D799" s="5"/>
      <c r="E799" s="5"/>
      <c r="F799" s="5"/>
      <c r="G799" s="5"/>
      <c r="H799" s="5"/>
      <c r="I799" s="5"/>
      <c r="J799" s="5"/>
      <c r="K799" s="5"/>
      <c r="L799" s="5"/>
      <c r="M799" s="5"/>
      <c r="N799" s="5"/>
      <c r="O799" s="5"/>
      <c r="P799" s="5"/>
      <c r="Q799" s="5"/>
      <c r="R799" s="5"/>
      <c r="S799" s="5"/>
      <c r="T799" s="5"/>
      <c r="U799" s="5"/>
      <c r="W799" s="5"/>
      <c r="X799" s="7"/>
      <c r="Y799" s="7"/>
      <c r="Z799" s="7"/>
      <c r="AA799" s="7"/>
      <c r="AB799" s="7"/>
      <c r="AC799" s="21"/>
    </row>
    <row r="800" spans="3:29" s="4" customFormat="1" x14ac:dyDescent="0.2">
      <c r="C800" s="5"/>
      <c r="D800" s="5"/>
      <c r="E800" s="5"/>
      <c r="F800" s="5"/>
      <c r="G800" s="5"/>
      <c r="H800" s="5"/>
      <c r="I800" s="5"/>
      <c r="J800" s="5"/>
      <c r="K800" s="5"/>
      <c r="L800" s="5"/>
      <c r="M800" s="5"/>
      <c r="N800" s="5"/>
      <c r="O800" s="5"/>
      <c r="P800" s="5"/>
      <c r="Q800" s="5"/>
      <c r="R800" s="5"/>
      <c r="S800" s="5"/>
      <c r="T800" s="5"/>
      <c r="U800" s="5"/>
      <c r="W800" s="5"/>
      <c r="X800" s="7"/>
      <c r="Y800" s="7"/>
      <c r="Z800" s="7"/>
      <c r="AA800" s="7"/>
      <c r="AB800" s="7"/>
      <c r="AC800" s="21"/>
    </row>
    <row r="801" spans="3:29" s="4" customFormat="1" x14ac:dyDescent="0.2">
      <c r="C801" s="5"/>
      <c r="D801" s="5"/>
      <c r="E801" s="5"/>
      <c r="F801" s="5"/>
      <c r="G801" s="5"/>
      <c r="H801" s="5"/>
      <c r="I801" s="5"/>
      <c r="J801" s="5"/>
      <c r="K801" s="5"/>
      <c r="L801" s="5"/>
      <c r="M801" s="5"/>
      <c r="N801" s="5"/>
      <c r="O801" s="5"/>
      <c r="P801" s="5"/>
      <c r="Q801" s="5"/>
      <c r="R801" s="5"/>
      <c r="S801" s="5"/>
      <c r="T801" s="5"/>
      <c r="U801" s="5"/>
      <c r="W801" s="5"/>
      <c r="X801" s="7"/>
      <c r="Y801" s="7"/>
      <c r="Z801" s="7"/>
      <c r="AA801" s="7"/>
      <c r="AB801" s="7"/>
      <c r="AC801" s="21"/>
    </row>
    <row r="802" spans="3:29" s="4" customFormat="1" x14ac:dyDescent="0.2">
      <c r="C802" s="5"/>
      <c r="D802" s="5"/>
      <c r="E802" s="5"/>
      <c r="F802" s="5"/>
      <c r="G802" s="5"/>
      <c r="H802" s="5"/>
      <c r="I802" s="5"/>
      <c r="J802" s="5"/>
      <c r="K802" s="5"/>
      <c r="L802" s="5"/>
      <c r="M802" s="5"/>
      <c r="N802" s="5"/>
      <c r="O802" s="5"/>
      <c r="P802" s="5"/>
      <c r="Q802" s="5"/>
      <c r="R802" s="5"/>
      <c r="S802" s="5"/>
      <c r="T802" s="5"/>
      <c r="U802" s="5"/>
      <c r="W802" s="5"/>
      <c r="X802" s="7"/>
      <c r="Y802" s="7"/>
      <c r="Z802" s="7"/>
      <c r="AA802" s="7"/>
      <c r="AB802" s="7"/>
      <c r="AC802" s="21"/>
    </row>
    <row r="803" spans="3:29" s="4" customFormat="1" x14ac:dyDescent="0.2">
      <c r="C803" s="5"/>
      <c r="D803" s="5"/>
      <c r="E803" s="5"/>
      <c r="F803" s="5"/>
      <c r="G803" s="5"/>
      <c r="H803" s="5"/>
      <c r="I803" s="5"/>
      <c r="J803" s="5"/>
      <c r="K803" s="5"/>
      <c r="L803" s="5"/>
      <c r="M803" s="5"/>
      <c r="N803" s="5"/>
      <c r="O803" s="5"/>
      <c r="P803" s="5"/>
      <c r="Q803" s="5"/>
      <c r="R803" s="5"/>
      <c r="S803" s="5"/>
      <c r="T803" s="5"/>
      <c r="U803" s="5"/>
      <c r="W803" s="5"/>
      <c r="X803" s="7"/>
      <c r="Y803" s="7"/>
      <c r="Z803" s="7"/>
      <c r="AA803" s="7"/>
      <c r="AB803" s="7"/>
      <c r="AC803" s="21"/>
    </row>
    <row r="804" spans="3:29" s="4" customFormat="1" x14ac:dyDescent="0.2">
      <c r="C804" s="5"/>
      <c r="D804" s="5"/>
      <c r="E804" s="5"/>
      <c r="F804" s="5"/>
      <c r="G804" s="5"/>
      <c r="H804" s="5"/>
      <c r="I804" s="5"/>
      <c r="J804" s="5"/>
      <c r="K804" s="5"/>
      <c r="L804" s="5"/>
      <c r="M804" s="5"/>
      <c r="N804" s="5"/>
      <c r="O804" s="5"/>
      <c r="P804" s="5"/>
      <c r="Q804" s="5"/>
      <c r="R804" s="5"/>
      <c r="S804" s="5"/>
      <c r="T804" s="5"/>
      <c r="U804" s="5"/>
      <c r="W804" s="5"/>
      <c r="X804" s="7"/>
      <c r="Y804" s="7"/>
      <c r="Z804" s="7"/>
      <c r="AA804" s="7"/>
      <c r="AB804" s="7"/>
      <c r="AC804" s="21"/>
    </row>
    <row r="805" spans="3:29" s="4" customFormat="1" x14ac:dyDescent="0.2">
      <c r="C805" s="5"/>
      <c r="D805" s="5"/>
      <c r="E805" s="5"/>
      <c r="F805" s="5"/>
      <c r="G805" s="5"/>
      <c r="H805" s="5"/>
      <c r="I805" s="5"/>
      <c r="J805" s="5"/>
      <c r="K805" s="5"/>
      <c r="L805" s="5"/>
      <c r="M805" s="5"/>
      <c r="N805" s="5"/>
      <c r="O805" s="5"/>
      <c r="P805" s="5"/>
      <c r="Q805" s="5"/>
      <c r="R805" s="5"/>
      <c r="S805" s="5"/>
      <c r="T805" s="5"/>
      <c r="U805" s="5"/>
      <c r="W805" s="5"/>
      <c r="X805" s="7"/>
      <c r="Y805" s="7"/>
      <c r="Z805" s="7"/>
      <c r="AA805" s="7"/>
      <c r="AB805" s="7"/>
      <c r="AC805" s="21"/>
    </row>
    <row r="806" spans="3:29" s="4" customFormat="1" x14ac:dyDescent="0.2">
      <c r="C806" s="5"/>
      <c r="D806" s="5"/>
      <c r="E806" s="5"/>
      <c r="F806" s="5"/>
      <c r="G806" s="5"/>
      <c r="H806" s="5"/>
      <c r="I806" s="5"/>
      <c r="J806" s="5"/>
      <c r="K806" s="5"/>
      <c r="L806" s="5"/>
      <c r="M806" s="5"/>
      <c r="N806" s="5"/>
      <c r="O806" s="5"/>
      <c r="P806" s="5"/>
      <c r="Q806" s="5"/>
      <c r="R806" s="5"/>
      <c r="S806" s="5"/>
      <c r="T806" s="5"/>
      <c r="U806" s="5"/>
      <c r="W806" s="5"/>
      <c r="X806" s="7"/>
      <c r="Y806" s="7"/>
      <c r="Z806" s="7"/>
      <c r="AA806" s="7"/>
      <c r="AB806" s="7"/>
      <c r="AC806" s="21"/>
    </row>
    <row r="807" spans="3:29" s="4" customFormat="1" x14ac:dyDescent="0.2">
      <c r="C807" s="5"/>
      <c r="D807" s="5"/>
      <c r="E807" s="5"/>
      <c r="F807" s="5"/>
      <c r="G807" s="5"/>
      <c r="H807" s="5"/>
      <c r="I807" s="5"/>
      <c r="J807" s="5"/>
      <c r="K807" s="5"/>
      <c r="L807" s="5"/>
      <c r="M807" s="5"/>
      <c r="N807" s="5"/>
      <c r="O807" s="5"/>
      <c r="P807" s="5"/>
      <c r="Q807" s="5"/>
      <c r="R807" s="5"/>
      <c r="S807" s="5"/>
      <c r="T807" s="5"/>
      <c r="U807" s="5"/>
      <c r="W807" s="5"/>
      <c r="X807" s="7"/>
      <c r="Y807" s="7"/>
      <c r="Z807" s="7"/>
      <c r="AA807" s="7"/>
      <c r="AB807" s="7"/>
      <c r="AC807" s="21"/>
    </row>
    <row r="808" spans="3:29" s="4" customFormat="1" x14ac:dyDescent="0.2">
      <c r="C808" s="5"/>
      <c r="D808" s="5"/>
      <c r="E808" s="5"/>
      <c r="F808" s="5"/>
      <c r="G808" s="5"/>
      <c r="H808" s="5"/>
      <c r="I808" s="5"/>
      <c r="J808" s="5"/>
      <c r="K808" s="5"/>
      <c r="L808" s="5"/>
      <c r="M808" s="5"/>
      <c r="N808" s="5"/>
      <c r="O808" s="5"/>
      <c r="P808" s="5"/>
      <c r="Q808" s="5"/>
      <c r="R808" s="5"/>
      <c r="S808" s="5"/>
      <c r="T808" s="5"/>
      <c r="U808" s="5"/>
      <c r="W808" s="5"/>
      <c r="X808" s="7"/>
      <c r="Y808" s="7"/>
      <c r="Z808" s="7"/>
      <c r="AA808" s="7"/>
      <c r="AB808" s="7"/>
      <c r="AC808" s="21"/>
    </row>
    <row r="809" spans="3:29" s="4" customFormat="1" x14ac:dyDescent="0.2">
      <c r="C809" s="5"/>
      <c r="D809" s="5"/>
      <c r="E809" s="5"/>
      <c r="F809" s="5"/>
      <c r="G809" s="5"/>
      <c r="H809" s="5"/>
      <c r="I809" s="5"/>
      <c r="J809" s="5"/>
      <c r="K809" s="5"/>
      <c r="L809" s="5"/>
      <c r="M809" s="5"/>
      <c r="N809" s="5"/>
      <c r="O809" s="5"/>
      <c r="P809" s="5"/>
      <c r="Q809" s="5"/>
      <c r="R809" s="5"/>
      <c r="S809" s="5"/>
      <c r="T809" s="5"/>
      <c r="U809" s="5"/>
      <c r="W809" s="5"/>
      <c r="X809" s="7"/>
      <c r="Y809" s="7"/>
      <c r="Z809" s="7"/>
      <c r="AA809" s="7"/>
      <c r="AB809" s="7"/>
      <c r="AC809" s="21"/>
    </row>
    <row r="810" spans="3:29" s="4" customFormat="1" x14ac:dyDescent="0.2">
      <c r="C810" s="5"/>
      <c r="D810" s="5"/>
      <c r="E810" s="5"/>
      <c r="F810" s="5"/>
      <c r="G810" s="5"/>
      <c r="H810" s="5"/>
      <c r="I810" s="5"/>
      <c r="J810" s="5"/>
      <c r="K810" s="5"/>
      <c r="L810" s="5"/>
      <c r="M810" s="5"/>
      <c r="N810" s="5"/>
      <c r="O810" s="5"/>
      <c r="P810" s="5"/>
      <c r="Q810" s="5"/>
      <c r="R810" s="5"/>
      <c r="S810" s="5"/>
      <c r="T810" s="5"/>
      <c r="U810" s="5"/>
      <c r="W810" s="5"/>
      <c r="X810" s="7"/>
      <c r="Y810" s="7"/>
      <c r="Z810" s="7"/>
      <c r="AA810" s="7"/>
      <c r="AB810" s="7"/>
      <c r="AC810" s="21"/>
    </row>
    <row r="811" spans="3:29" s="4" customFormat="1" x14ac:dyDescent="0.2">
      <c r="C811" s="5"/>
      <c r="D811" s="5"/>
      <c r="E811" s="5"/>
      <c r="F811" s="5"/>
      <c r="G811" s="5"/>
      <c r="H811" s="5"/>
      <c r="I811" s="5"/>
      <c r="J811" s="5"/>
      <c r="K811" s="5"/>
      <c r="L811" s="5"/>
      <c r="M811" s="5"/>
      <c r="N811" s="5"/>
      <c r="O811" s="5"/>
      <c r="P811" s="5"/>
      <c r="Q811" s="5"/>
      <c r="R811" s="5"/>
      <c r="S811" s="5"/>
      <c r="T811" s="5"/>
      <c r="U811" s="5"/>
      <c r="W811" s="5"/>
      <c r="X811" s="7"/>
      <c r="Y811" s="7"/>
      <c r="Z811" s="7"/>
      <c r="AA811" s="7"/>
      <c r="AB811" s="7"/>
      <c r="AC811" s="21"/>
    </row>
    <row r="812" spans="3:29" s="4" customFormat="1" x14ac:dyDescent="0.2">
      <c r="C812" s="5"/>
      <c r="D812" s="5"/>
      <c r="E812" s="5"/>
      <c r="F812" s="5"/>
      <c r="G812" s="5"/>
      <c r="H812" s="5"/>
      <c r="I812" s="5"/>
      <c r="J812" s="5"/>
      <c r="K812" s="5"/>
      <c r="L812" s="5"/>
      <c r="M812" s="5"/>
      <c r="N812" s="5"/>
      <c r="O812" s="5"/>
      <c r="P812" s="5"/>
      <c r="Q812" s="5"/>
      <c r="R812" s="5"/>
      <c r="S812" s="5"/>
      <c r="T812" s="5"/>
      <c r="U812" s="5"/>
      <c r="W812" s="5"/>
      <c r="X812" s="7"/>
      <c r="Y812" s="7"/>
      <c r="Z812" s="7"/>
      <c r="AA812" s="7"/>
      <c r="AB812" s="7"/>
      <c r="AC812" s="21"/>
    </row>
    <row r="813" spans="3:29" s="4" customFormat="1" x14ac:dyDescent="0.2">
      <c r="C813" s="5"/>
      <c r="D813" s="5"/>
      <c r="E813" s="5"/>
      <c r="F813" s="5"/>
      <c r="G813" s="5"/>
      <c r="H813" s="5"/>
      <c r="I813" s="5"/>
      <c r="J813" s="5"/>
      <c r="K813" s="5"/>
      <c r="L813" s="5"/>
      <c r="M813" s="5"/>
      <c r="N813" s="5"/>
      <c r="O813" s="5"/>
      <c r="P813" s="5"/>
      <c r="Q813" s="5"/>
      <c r="R813" s="5"/>
      <c r="S813" s="5"/>
      <c r="T813" s="5"/>
      <c r="U813" s="5"/>
      <c r="W813" s="5"/>
      <c r="X813" s="7"/>
      <c r="Y813" s="7"/>
      <c r="Z813" s="7"/>
      <c r="AA813" s="7"/>
      <c r="AB813" s="7"/>
      <c r="AC813" s="21"/>
    </row>
    <row r="814" spans="3:29" s="4" customFormat="1" x14ac:dyDescent="0.2">
      <c r="C814" s="5"/>
      <c r="D814" s="5"/>
      <c r="E814" s="5"/>
      <c r="F814" s="5"/>
      <c r="G814" s="5"/>
      <c r="H814" s="5"/>
      <c r="I814" s="5"/>
      <c r="J814" s="5"/>
      <c r="K814" s="5"/>
      <c r="L814" s="5"/>
      <c r="M814" s="5"/>
      <c r="N814" s="5"/>
      <c r="O814" s="5"/>
      <c r="P814" s="5"/>
      <c r="Q814" s="5"/>
      <c r="R814" s="5"/>
      <c r="S814" s="5"/>
      <c r="T814" s="5"/>
      <c r="U814" s="5"/>
      <c r="W814" s="5"/>
      <c r="X814" s="7"/>
      <c r="Y814" s="7"/>
      <c r="Z814" s="7"/>
      <c r="AA814" s="7"/>
      <c r="AB814" s="7"/>
      <c r="AC814" s="21"/>
    </row>
    <row r="815" spans="3:29" s="4" customFormat="1" x14ac:dyDescent="0.2">
      <c r="C815" s="5"/>
      <c r="D815" s="5"/>
      <c r="E815" s="5"/>
      <c r="F815" s="5"/>
      <c r="G815" s="5"/>
      <c r="H815" s="5"/>
      <c r="I815" s="5"/>
      <c r="J815" s="5"/>
      <c r="K815" s="5"/>
      <c r="L815" s="5"/>
      <c r="M815" s="5"/>
      <c r="N815" s="5"/>
      <c r="O815" s="5"/>
      <c r="P815" s="5"/>
      <c r="Q815" s="5"/>
      <c r="R815" s="5"/>
      <c r="S815" s="5"/>
      <c r="T815" s="5"/>
      <c r="U815" s="5"/>
      <c r="W815" s="5"/>
      <c r="X815" s="7"/>
      <c r="Y815" s="7"/>
      <c r="Z815" s="7"/>
      <c r="AA815" s="7"/>
      <c r="AB815" s="7"/>
      <c r="AC815" s="21"/>
    </row>
    <row r="816" spans="3:29" s="4" customFormat="1" x14ac:dyDescent="0.2">
      <c r="C816" s="5"/>
      <c r="D816" s="5"/>
      <c r="E816" s="5"/>
      <c r="F816" s="5"/>
      <c r="G816" s="5"/>
      <c r="H816" s="5"/>
      <c r="I816" s="5"/>
      <c r="J816" s="5"/>
      <c r="K816" s="5"/>
      <c r="L816" s="5"/>
      <c r="M816" s="5"/>
      <c r="N816" s="5"/>
      <c r="O816" s="5"/>
      <c r="P816" s="5"/>
      <c r="Q816" s="5"/>
      <c r="R816" s="5"/>
      <c r="S816" s="5"/>
      <c r="T816" s="5"/>
      <c r="U816" s="5"/>
      <c r="W816" s="5"/>
      <c r="X816" s="7"/>
      <c r="Y816" s="7"/>
      <c r="Z816" s="7"/>
      <c r="AA816" s="7"/>
      <c r="AB816" s="7"/>
      <c r="AC816" s="21"/>
    </row>
    <row r="817" spans="3:29" s="4" customFormat="1" x14ac:dyDescent="0.2">
      <c r="C817" s="5"/>
      <c r="D817" s="5"/>
      <c r="E817" s="5"/>
      <c r="F817" s="5"/>
      <c r="G817" s="5"/>
      <c r="H817" s="5"/>
      <c r="I817" s="5"/>
      <c r="J817" s="5"/>
      <c r="K817" s="5"/>
      <c r="L817" s="5"/>
      <c r="M817" s="5"/>
      <c r="N817" s="5"/>
      <c r="O817" s="5"/>
      <c r="P817" s="5"/>
      <c r="Q817" s="5"/>
      <c r="R817" s="5"/>
      <c r="S817" s="5"/>
      <c r="T817" s="5"/>
      <c r="U817" s="5"/>
      <c r="W817" s="5"/>
      <c r="X817" s="7"/>
      <c r="Y817" s="7"/>
      <c r="Z817" s="7"/>
      <c r="AA817" s="7"/>
      <c r="AB817" s="7"/>
      <c r="AC817" s="21"/>
    </row>
    <row r="818" spans="3:29" s="4" customFormat="1" x14ac:dyDescent="0.2">
      <c r="C818" s="5"/>
      <c r="D818" s="5"/>
      <c r="E818" s="5"/>
      <c r="F818" s="5"/>
      <c r="G818" s="5"/>
      <c r="H818" s="5"/>
      <c r="I818" s="5"/>
      <c r="J818" s="5"/>
      <c r="K818" s="5"/>
      <c r="L818" s="5"/>
      <c r="M818" s="5"/>
      <c r="N818" s="5"/>
      <c r="O818" s="5"/>
      <c r="P818" s="5"/>
      <c r="Q818" s="5"/>
      <c r="R818" s="5"/>
      <c r="S818" s="5"/>
      <c r="T818" s="5"/>
      <c r="U818" s="5"/>
      <c r="W818" s="5"/>
      <c r="X818" s="7"/>
      <c r="Y818" s="7"/>
      <c r="Z818" s="7"/>
      <c r="AA818" s="7"/>
      <c r="AB818" s="7"/>
      <c r="AC818" s="21"/>
    </row>
    <row r="819" spans="3:29" s="4" customFormat="1" x14ac:dyDescent="0.2">
      <c r="C819" s="5"/>
      <c r="D819" s="5"/>
      <c r="E819" s="5"/>
      <c r="F819" s="5"/>
      <c r="G819" s="5"/>
      <c r="H819" s="5"/>
      <c r="I819" s="5"/>
      <c r="J819" s="5"/>
      <c r="K819" s="5"/>
      <c r="L819" s="5"/>
      <c r="M819" s="5"/>
      <c r="N819" s="5"/>
      <c r="O819" s="5"/>
      <c r="P819" s="5"/>
      <c r="Q819" s="5"/>
      <c r="R819" s="5"/>
      <c r="S819" s="5"/>
      <c r="T819" s="5"/>
      <c r="U819" s="5"/>
      <c r="W819" s="5"/>
      <c r="X819" s="7"/>
      <c r="Y819" s="7"/>
      <c r="Z819" s="7"/>
      <c r="AA819" s="7"/>
      <c r="AB819" s="7"/>
      <c r="AC819" s="21"/>
    </row>
    <row r="820" spans="3:29" s="4" customFormat="1" x14ac:dyDescent="0.2">
      <c r="C820" s="5"/>
      <c r="D820" s="5"/>
      <c r="E820" s="5"/>
      <c r="F820" s="5"/>
      <c r="G820" s="5"/>
      <c r="H820" s="5"/>
      <c r="I820" s="5"/>
      <c r="J820" s="5"/>
      <c r="K820" s="5"/>
      <c r="L820" s="5"/>
      <c r="M820" s="5"/>
      <c r="N820" s="5"/>
      <c r="O820" s="5"/>
      <c r="P820" s="5"/>
      <c r="Q820" s="5"/>
      <c r="R820" s="5"/>
      <c r="S820" s="5"/>
      <c r="T820" s="5"/>
      <c r="U820" s="5"/>
      <c r="W820" s="5"/>
      <c r="X820" s="7"/>
      <c r="Y820" s="7"/>
      <c r="Z820" s="7"/>
      <c r="AA820" s="7"/>
      <c r="AB820" s="7"/>
      <c r="AC820" s="21"/>
    </row>
    <row r="821" spans="3:29" s="4" customFormat="1" x14ac:dyDescent="0.2">
      <c r="C821" s="5"/>
      <c r="D821" s="5"/>
      <c r="E821" s="5"/>
      <c r="F821" s="5"/>
      <c r="G821" s="5"/>
      <c r="H821" s="5"/>
      <c r="I821" s="5"/>
      <c r="J821" s="5"/>
      <c r="K821" s="5"/>
      <c r="L821" s="5"/>
      <c r="M821" s="5"/>
      <c r="N821" s="5"/>
      <c r="O821" s="5"/>
      <c r="P821" s="5"/>
      <c r="Q821" s="5"/>
      <c r="R821" s="5"/>
      <c r="S821" s="5"/>
      <c r="T821" s="5"/>
      <c r="U821" s="5"/>
      <c r="W821" s="5"/>
      <c r="X821" s="7"/>
      <c r="Y821" s="7"/>
      <c r="Z821" s="7"/>
      <c r="AA821" s="7"/>
      <c r="AB821" s="7"/>
      <c r="AC821" s="21"/>
    </row>
    <row r="822" spans="3:29" s="4" customFormat="1" x14ac:dyDescent="0.2">
      <c r="C822" s="5"/>
      <c r="D822" s="5"/>
      <c r="E822" s="5"/>
      <c r="F822" s="5"/>
      <c r="G822" s="5"/>
      <c r="H822" s="5"/>
      <c r="I822" s="5"/>
      <c r="J822" s="5"/>
      <c r="K822" s="5"/>
      <c r="L822" s="5"/>
      <c r="M822" s="5"/>
      <c r="N822" s="5"/>
      <c r="O822" s="5"/>
      <c r="P822" s="5"/>
      <c r="Q822" s="5"/>
      <c r="R822" s="5"/>
      <c r="S822" s="5"/>
      <c r="T822" s="5"/>
      <c r="U822" s="5"/>
      <c r="W822" s="5"/>
      <c r="X822" s="7"/>
      <c r="Y822" s="7"/>
      <c r="Z822" s="7"/>
      <c r="AA822" s="7"/>
      <c r="AB822" s="7"/>
      <c r="AC822" s="21"/>
    </row>
    <row r="823" spans="3:29" s="4" customFormat="1" x14ac:dyDescent="0.2">
      <c r="C823" s="5"/>
      <c r="D823" s="5"/>
      <c r="E823" s="5"/>
      <c r="F823" s="5"/>
      <c r="G823" s="5"/>
      <c r="H823" s="5"/>
      <c r="I823" s="5"/>
      <c r="J823" s="5"/>
      <c r="K823" s="5"/>
      <c r="L823" s="5"/>
      <c r="M823" s="5"/>
      <c r="N823" s="5"/>
      <c r="O823" s="5"/>
      <c r="P823" s="5"/>
      <c r="Q823" s="5"/>
      <c r="R823" s="5"/>
      <c r="S823" s="5"/>
      <c r="T823" s="5"/>
      <c r="U823" s="5"/>
      <c r="W823" s="5"/>
      <c r="X823" s="7"/>
      <c r="Y823" s="7"/>
      <c r="Z823" s="7"/>
      <c r="AA823" s="7"/>
      <c r="AB823" s="7"/>
      <c r="AC823" s="21"/>
    </row>
    <row r="824" spans="3:29" s="4" customFormat="1" x14ac:dyDescent="0.2">
      <c r="C824" s="5"/>
      <c r="D824" s="5"/>
      <c r="E824" s="5"/>
      <c r="F824" s="5"/>
      <c r="G824" s="5"/>
      <c r="H824" s="5"/>
      <c r="I824" s="5"/>
      <c r="J824" s="5"/>
      <c r="K824" s="5"/>
      <c r="L824" s="5"/>
      <c r="M824" s="5"/>
      <c r="N824" s="5"/>
      <c r="O824" s="5"/>
      <c r="P824" s="5"/>
      <c r="Q824" s="5"/>
      <c r="R824" s="5"/>
      <c r="S824" s="5"/>
      <c r="T824" s="5"/>
      <c r="U824" s="5"/>
      <c r="W824" s="5"/>
      <c r="X824" s="7"/>
      <c r="Y824" s="7"/>
      <c r="Z824" s="7"/>
      <c r="AA824" s="7"/>
      <c r="AB824" s="7"/>
      <c r="AC824" s="21"/>
    </row>
    <row r="825" spans="3:29" s="4" customFormat="1" x14ac:dyDescent="0.2">
      <c r="C825" s="5"/>
      <c r="D825" s="5"/>
      <c r="E825" s="5"/>
      <c r="F825" s="5"/>
      <c r="G825" s="5"/>
      <c r="H825" s="5"/>
      <c r="I825" s="5"/>
      <c r="J825" s="5"/>
      <c r="K825" s="5"/>
      <c r="L825" s="5"/>
      <c r="M825" s="5"/>
      <c r="N825" s="5"/>
      <c r="O825" s="5"/>
      <c r="P825" s="5"/>
      <c r="Q825" s="5"/>
      <c r="R825" s="5"/>
      <c r="S825" s="5"/>
      <c r="T825" s="5"/>
      <c r="U825" s="5"/>
      <c r="W825" s="5"/>
      <c r="X825" s="7"/>
      <c r="Y825" s="7"/>
      <c r="Z825" s="7"/>
      <c r="AA825" s="7"/>
      <c r="AB825" s="7"/>
      <c r="AC825" s="21"/>
    </row>
    <row r="826" spans="3:29" s="4" customFormat="1" x14ac:dyDescent="0.2">
      <c r="C826" s="5"/>
      <c r="D826" s="5"/>
      <c r="E826" s="5"/>
      <c r="F826" s="5"/>
      <c r="G826" s="5"/>
      <c r="H826" s="5"/>
      <c r="I826" s="5"/>
      <c r="J826" s="5"/>
      <c r="K826" s="5"/>
      <c r="L826" s="5"/>
      <c r="M826" s="5"/>
      <c r="N826" s="5"/>
      <c r="O826" s="5"/>
      <c r="P826" s="5"/>
      <c r="Q826" s="5"/>
      <c r="R826" s="5"/>
      <c r="S826" s="5"/>
      <c r="T826" s="5"/>
      <c r="U826" s="5"/>
      <c r="W826" s="5"/>
      <c r="X826" s="7"/>
      <c r="Y826" s="7"/>
      <c r="Z826" s="7"/>
      <c r="AA826" s="7"/>
      <c r="AB826" s="7"/>
      <c r="AC826" s="21"/>
    </row>
    <row r="827" spans="3:29" s="4" customFormat="1" x14ac:dyDescent="0.2">
      <c r="C827" s="5"/>
      <c r="D827" s="5"/>
      <c r="E827" s="5"/>
      <c r="F827" s="5"/>
      <c r="G827" s="5"/>
      <c r="H827" s="5"/>
      <c r="I827" s="5"/>
      <c r="J827" s="5"/>
      <c r="K827" s="5"/>
      <c r="L827" s="5"/>
      <c r="M827" s="5"/>
      <c r="N827" s="5"/>
      <c r="O827" s="5"/>
      <c r="P827" s="5"/>
      <c r="Q827" s="5"/>
      <c r="R827" s="5"/>
      <c r="S827" s="5"/>
      <c r="T827" s="5"/>
      <c r="U827" s="5"/>
      <c r="W827" s="5"/>
      <c r="X827" s="7"/>
      <c r="Y827" s="7"/>
      <c r="Z827" s="7"/>
      <c r="AA827" s="7"/>
      <c r="AB827" s="7"/>
      <c r="AC827" s="21"/>
    </row>
    <row r="828" spans="3:29" s="4" customFormat="1" x14ac:dyDescent="0.2">
      <c r="C828" s="5"/>
      <c r="D828" s="5"/>
      <c r="E828" s="5"/>
      <c r="F828" s="5"/>
      <c r="G828" s="5"/>
      <c r="H828" s="5"/>
      <c r="I828" s="5"/>
      <c r="J828" s="5"/>
      <c r="K828" s="5"/>
      <c r="L828" s="5"/>
      <c r="M828" s="5"/>
      <c r="N828" s="5"/>
      <c r="O828" s="5"/>
      <c r="P828" s="5"/>
      <c r="Q828" s="5"/>
      <c r="R828" s="5"/>
      <c r="S828" s="5"/>
      <c r="T828" s="5"/>
      <c r="U828" s="5"/>
      <c r="W828" s="5"/>
      <c r="X828" s="7"/>
      <c r="Y828" s="7"/>
      <c r="Z828" s="7"/>
      <c r="AA828" s="7"/>
      <c r="AB828" s="7"/>
      <c r="AC828" s="21"/>
    </row>
    <row r="829" spans="3:29" s="4" customFormat="1" x14ac:dyDescent="0.2">
      <c r="C829" s="5"/>
      <c r="D829" s="5"/>
      <c r="E829" s="5"/>
      <c r="F829" s="5"/>
      <c r="G829" s="5"/>
      <c r="H829" s="5"/>
      <c r="I829" s="5"/>
      <c r="J829" s="5"/>
      <c r="K829" s="5"/>
      <c r="L829" s="5"/>
      <c r="M829" s="5"/>
      <c r="N829" s="5"/>
      <c r="O829" s="5"/>
      <c r="P829" s="5"/>
      <c r="Q829" s="5"/>
      <c r="R829" s="5"/>
      <c r="S829" s="5"/>
      <c r="T829" s="5"/>
      <c r="U829" s="5"/>
      <c r="W829" s="5"/>
      <c r="X829" s="7"/>
      <c r="Y829" s="7"/>
      <c r="Z829" s="7"/>
      <c r="AA829" s="7"/>
      <c r="AB829" s="7"/>
      <c r="AC829" s="21"/>
    </row>
    <row r="830" spans="3:29" s="4" customFormat="1" x14ac:dyDescent="0.2">
      <c r="C830" s="5"/>
      <c r="D830" s="5"/>
      <c r="E830" s="5"/>
      <c r="F830" s="5"/>
      <c r="G830" s="5"/>
      <c r="H830" s="5"/>
      <c r="I830" s="5"/>
      <c r="J830" s="5"/>
      <c r="K830" s="5"/>
      <c r="L830" s="5"/>
      <c r="M830" s="5"/>
      <c r="N830" s="5"/>
      <c r="O830" s="5"/>
      <c r="P830" s="5"/>
      <c r="Q830" s="5"/>
      <c r="R830" s="5"/>
      <c r="S830" s="5"/>
      <c r="T830" s="5"/>
      <c r="U830" s="5"/>
      <c r="W830" s="5"/>
      <c r="X830" s="7"/>
      <c r="Y830" s="7"/>
      <c r="Z830" s="7"/>
      <c r="AA830" s="7"/>
      <c r="AB830" s="7"/>
      <c r="AC830" s="21"/>
    </row>
    <row r="831" spans="3:29" s="4" customFormat="1" x14ac:dyDescent="0.2">
      <c r="C831" s="5"/>
      <c r="D831" s="5"/>
      <c r="E831" s="5"/>
      <c r="F831" s="5"/>
      <c r="G831" s="5"/>
      <c r="H831" s="5"/>
      <c r="I831" s="5"/>
      <c r="J831" s="5"/>
      <c r="K831" s="5"/>
      <c r="L831" s="5"/>
      <c r="M831" s="5"/>
      <c r="N831" s="5"/>
      <c r="O831" s="5"/>
      <c r="P831" s="5"/>
      <c r="Q831" s="5"/>
      <c r="R831" s="5"/>
      <c r="S831" s="5"/>
      <c r="T831" s="5"/>
      <c r="U831" s="5"/>
      <c r="W831" s="5"/>
      <c r="X831" s="7"/>
      <c r="Y831" s="7"/>
      <c r="Z831" s="7"/>
      <c r="AA831" s="7"/>
      <c r="AB831" s="7"/>
      <c r="AC831" s="21"/>
    </row>
    <row r="832" spans="3:29" s="4" customFormat="1" x14ac:dyDescent="0.2">
      <c r="C832" s="5"/>
      <c r="D832" s="5"/>
      <c r="E832" s="5"/>
      <c r="F832" s="5"/>
      <c r="G832" s="5"/>
      <c r="H832" s="5"/>
      <c r="I832" s="5"/>
      <c r="J832" s="5"/>
      <c r="K832" s="5"/>
      <c r="L832" s="5"/>
      <c r="M832" s="5"/>
      <c r="N832" s="5"/>
      <c r="O832" s="5"/>
      <c r="P832" s="5"/>
      <c r="Q832" s="5"/>
      <c r="R832" s="5"/>
      <c r="S832" s="5"/>
      <c r="T832" s="5"/>
      <c r="U832" s="5"/>
      <c r="W832" s="5"/>
      <c r="X832" s="7"/>
      <c r="Y832" s="7"/>
      <c r="Z832" s="7"/>
      <c r="AA832" s="7"/>
      <c r="AB832" s="7"/>
      <c r="AC832" s="21"/>
    </row>
    <row r="833" spans="3:29" s="4" customFormat="1" x14ac:dyDescent="0.2">
      <c r="C833" s="5"/>
      <c r="D833" s="5"/>
      <c r="E833" s="5"/>
      <c r="F833" s="5"/>
      <c r="G833" s="5"/>
      <c r="H833" s="5"/>
      <c r="I833" s="5"/>
      <c r="J833" s="5"/>
      <c r="K833" s="5"/>
      <c r="L833" s="5"/>
      <c r="M833" s="5"/>
      <c r="N833" s="5"/>
      <c r="O833" s="5"/>
      <c r="P833" s="5"/>
      <c r="Q833" s="5"/>
      <c r="R833" s="5"/>
      <c r="S833" s="5"/>
      <c r="T833" s="5"/>
      <c r="U833" s="5"/>
      <c r="W833" s="5"/>
      <c r="X833" s="7"/>
      <c r="Y833" s="7"/>
      <c r="Z833" s="7"/>
      <c r="AA833" s="7"/>
      <c r="AB833" s="7"/>
      <c r="AC833" s="21"/>
    </row>
  </sheetData>
  <hyperlinks>
    <hyperlink ref="B651" r:id="rId1"/>
  </hyperlinks>
  <pageMargins left="0.75" right="0.75" top="1" bottom="1" header="0.5" footer="0.5"/>
  <pageSetup paperSize="9"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54"/>
  <sheetViews>
    <sheetView tabSelected="1" zoomScaleNormal="100" zoomScaleSheetLayoutView="56" workbookViewId="0">
      <pane xSplit="1" ySplit="1" topLeftCell="B2" activePane="bottomRight" state="frozen"/>
      <selection pane="topRight" activeCell="C1" sqref="C1"/>
      <selection pane="bottomLeft" activeCell="A2" sqref="A2"/>
      <selection pane="bottomRight"/>
    </sheetView>
  </sheetViews>
  <sheetFormatPr defaultRowHeight="15" x14ac:dyDescent="0.2"/>
  <cols>
    <col min="1" max="1" width="46.42578125" style="9" customWidth="1"/>
    <col min="2" max="2" width="27.42578125" style="1" bestFit="1" customWidth="1"/>
    <col min="3" max="3" width="10.28515625" style="13" bestFit="1" customWidth="1"/>
    <col min="4" max="4" width="12.7109375" style="13" bestFit="1" customWidth="1"/>
    <col min="5" max="5" width="15.5703125" style="13" bestFit="1" customWidth="1"/>
    <col min="6" max="6" width="10.28515625" style="13" customWidth="1"/>
    <col min="7" max="7" width="10.42578125" style="13" customWidth="1"/>
    <col min="8" max="8" width="14.85546875" style="13" customWidth="1"/>
    <col min="9" max="10" width="13.7109375" style="13" customWidth="1"/>
    <col min="11" max="11" width="10.140625" style="13" customWidth="1"/>
    <col min="12" max="12" width="14.5703125" style="13" customWidth="1"/>
    <col min="13" max="13" width="17.7109375" style="13" customWidth="1"/>
    <col min="14" max="15" width="19.42578125" style="15" customWidth="1"/>
    <col min="16" max="16" width="20.42578125" style="13" customWidth="1"/>
    <col min="17" max="17" width="20.5703125" style="13" customWidth="1"/>
    <col min="18" max="18" width="20.85546875" style="13" customWidth="1"/>
    <col min="19" max="19" width="20.5703125" style="13" customWidth="1"/>
    <col min="20" max="20" width="17.85546875" style="13" customWidth="1"/>
    <col min="21" max="21" width="15.7109375" style="13" customWidth="1"/>
    <col min="22" max="22" width="4.140625" style="13" customWidth="1"/>
    <col min="23" max="29" width="24" style="13" customWidth="1"/>
    <col min="30" max="16384" width="9.140625" style="1"/>
  </cols>
  <sheetData>
    <row r="1" spans="1:29" ht="126" x14ac:dyDescent="0.2">
      <c r="A1" s="66" t="s">
        <v>0</v>
      </c>
      <c r="B1" s="67" t="s">
        <v>673</v>
      </c>
      <c r="C1" s="68" t="s">
        <v>1</v>
      </c>
      <c r="D1" s="69" t="s">
        <v>2</v>
      </c>
      <c r="E1" s="68" t="s">
        <v>790</v>
      </c>
      <c r="F1" s="70" t="s">
        <v>680</v>
      </c>
      <c r="G1" s="33" t="s">
        <v>792</v>
      </c>
      <c r="H1" s="33" t="s">
        <v>675</v>
      </c>
      <c r="I1" s="33" t="s">
        <v>676</v>
      </c>
      <c r="J1" s="70" t="s">
        <v>794</v>
      </c>
      <c r="K1" s="33" t="s">
        <v>677</v>
      </c>
      <c r="L1" s="33" t="s">
        <v>793</v>
      </c>
      <c r="M1" s="34" t="s">
        <v>678</v>
      </c>
      <c r="N1" s="71" t="s">
        <v>679</v>
      </c>
      <c r="O1" s="32" t="s">
        <v>813</v>
      </c>
      <c r="P1" s="72" t="s">
        <v>809</v>
      </c>
      <c r="Q1" s="33" t="s">
        <v>807</v>
      </c>
      <c r="R1" s="33" t="s">
        <v>810</v>
      </c>
      <c r="S1" s="34" t="s">
        <v>808</v>
      </c>
      <c r="T1" s="35" t="s">
        <v>785</v>
      </c>
      <c r="U1" s="73" t="s">
        <v>786</v>
      </c>
      <c r="W1" s="16" t="s">
        <v>803</v>
      </c>
      <c r="X1" s="16" t="s">
        <v>804</v>
      </c>
      <c r="Y1" s="16" t="s">
        <v>805</v>
      </c>
      <c r="Z1" s="16" t="s">
        <v>806</v>
      </c>
      <c r="AA1" s="16" t="s">
        <v>802</v>
      </c>
      <c r="AB1" s="16" t="s">
        <v>811</v>
      </c>
      <c r="AC1" s="16" t="s">
        <v>812</v>
      </c>
    </row>
    <row r="2" spans="1:29" ht="15.75" x14ac:dyDescent="0.25">
      <c r="A2" s="74" t="s">
        <v>14</v>
      </c>
      <c r="B2" s="75" t="s">
        <v>672</v>
      </c>
      <c r="C2" s="76">
        <v>2010</v>
      </c>
      <c r="D2" s="77">
        <v>50838</v>
      </c>
      <c r="E2" s="77">
        <v>30958</v>
      </c>
      <c r="F2" s="78">
        <f t="shared" ref="F2:F65" si="0">E2/D2</f>
        <v>0.60895393209803694</v>
      </c>
      <c r="G2" s="79" t="s">
        <v>7</v>
      </c>
      <c r="H2" s="80">
        <v>16073</v>
      </c>
      <c r="I2" s="105">
        <v>5034</v>
      </c>
      <c r="J2" s="81" t="s">
        <v>8</v>
      </c>
      <c r="K2" s="105">
        <v>11039</v>
      </c>
      <c r="L2" s="82">
        <v>0.35657988242134503</v>
      </c>
      <c r="M2" s="83">
        <v>0.21714072150753375</v>
      </c>
      <c r="N2" s="107">
        <f t="shared" ref="N2:N65" si="1">EVEN(K2+1)/2</f>
        <v>5520</v>
      </c>
      <c r="O2" s="107" t="str">
        <f t="shared" ref="O2:O65" si="2">IF(G2="con",N2,"")</f>
        <v/>
      </c>
      <c r="P2" s="108">
        <f t="shared" ref="P2:P65" si="3">ROUNDUP((D2/10)/2,0)</f>
        <v>2542</v>
      </c>
      <c r="Q2" s="84" t="str">
        <f t="shared" ref="Q2:Q65" si="4">IF(P2&gt;K2,"YES","")</f>
        <v/>
      </c>
      <c r="R2" s="109">
        <f t="shared" ref="R2:R65" si="5">ROUNDUP(D2/100,0)</f>
        <v>509</v>
      </c>
      <c r="S2" s="86" t="str">
        <f t="shared" ref="S2:S65" si="6">IF(R2&gt;K2,"YES","")</f>
        <v/>
      </c>
      <c r="T2" s="87">
        <f t="shared" ref="T2:T65" si="7">K2/D2</f>
        <v>0.21714072150753375</v>
      </c>
      <c r="U2" s="88">
        <f t="shared" ref="U2:U65" si="8">F2+T2</f>
        <v>0.82609465360557066</v>
      </c>
      <c r="W2" s="13" t="str">
        <f t="shared" ref="W2:W65" si="9">IF(Q2="YES",J2,G2)</f>
        <v>Lab</v>
      </c>
      <c r="X2" s="13" t="str">
        <f t="shared" ref="X2:X65" si="10">IF(S2="YES",J2,G2)</f>
        <v>Lab</v>
      </c>
      <c r="Y2" s="13" t="str">
        <f t="shared" ref="Y2:Y65" si="11">IF(U2&lt;74%,J2,G2)</f>
        <v>Lab</v>
      </c>
      <c r="Z2" s="13" t="str">
        <f t="shared" ref="Z2:Z65" si="12">IF(U2&lt;84.5%,J2,G2)</f>
        <v>LD</v>
      </c>
      <c r="AA2" s="13" t="str">
        <f>G2</f>
        <v>Lab</v>
      </c>
      <c r="AB2" s="13" t="str">
        <f>G2</f>
        <v>Lab</v>
      </c>
      <c r="AC2" s="13" t="str">
        <f>G2</f>
        <v>Lab</v>
      </c>
    </row>
    <row r="3" spans="1:29" ht="15.75" x14ac:dyDescent="0.25">
      <c r="A3" s="89" t="s">
        <v>15</v>
      </c>
      <c r="B3" s="90" t="s">
        <v>672</v>
      </c>
      <c r="C3" s="91">
        <v>2010</v>
      </c>
      <c r="D3" s="92">
        <v>44593</v>
      </c>
      <c r="E3" s="92">
        <v>29966</v>
      </c>
      <c r="F3" s="78">
        <f t="shared" si="0"/>
        <v>0.67198887717803246</v>
      </c>
      <c r="G3" s="81" t="s">
        <v>4</v>
      </c>
      <c r="H3" s="93">
        <v>10734</v>
      </c>
      <c r="I3" s="106">
        <v>7336</v>
      </c>
      <c r="J3" s="81" t="s">
        <v>7</v>
      </c>
      <c r="K3" s="106">
        <v>3398</v>
      </c>
      <c r="L3" s="94">
        <v>0.11339518120536608</v>
      </c>
      <c r="M3" s="95">
        <v>7.6200300495593482E-2</v>
      </c>
      <c r="N3" s="107">
        <f t="shared" si="1"/>
        <v>1700</v>
      </c>
      <c r="O3" s="107">
        <f t="shared" si="2"/>
        <v>1700</v>
      </c>
      <c r="P3" s="108">
        <f t="shared" si="3"/>
        <v>2230</v>
      </c>
      <c r="Q3" s="96" t="str">
        <f t="shared" si="4"/>
        <v/>
      </c>
      <c r="R3" s="109">
        <f t="shared" si="5"/>
        <v>446</v>
      </c>
      <c r="S3" s="86" t="str">
        <f t="shared" si="6"/>
        <v/>
      </c>
      <c r="T3" s="87">
        <f t="shared" si="7"/>
        <v>7.6200300495593482E-2</v>
      </c>
      <c r="U3" s="88">
        <f t="shared" si="8"/>
        <v>0.74818917767362592</v>
      </c>
      <c r="W3" s="13" t="str">
        <f t="shared" si="9"/>
        <v>Con</v>
      </c>
      <c r="X3" s="13" t="str">
        <f t="shared" si="10"/>
        <v>Con</v>
      </c>
      <c r="Y3" s="13" t="str">
        <f t="shared" si="11"/>
        <v>Con</v>
      </c>
      <c r="Z3" s="13" t="str">
        <f t="shared" si="12"/>
        <v>Lab</v>
      </c>
      <c r="AA3" s="13" t="str">
        <f>J3</f>
        <v>Lab</v>
      </c>
      <c r="AB3" s="13" t="str">
        <f>J3</f>
        <v>Lab</v>
      </c>
      <c r="AC3" s="13" t="str">
        <f>J3</f>
        <v>Lab</v>
      </c>
    </row>
    <row r="4" spans="1:29" ht="15.75" x14ac:dyDescent="0.25">
      <c r="A4" s="89" t="s">
        <v>16</v>
      </c>
      <c r="B4" s="90" t="s">
        <v>661</v>
      </c>
      <c r="C4" s="91">
        <v>2010</v>
      </c>
      <c r="D4" s="92">
        <v>64808</v>
      </c>
      <c r="E4" s="92">
        <v>37701</v>
      </c>
      <c r="F4" s="78">
        <f t="shared" si="0"/>
        <v>0.58173373657573135</v>
      </c>
      <c r="G4" s="81" t="s">
        <v>7</v>
      </c>
      <c r="H4" s="93">
        <v>16746</v>
      </c>
      <c r="I4" s="106">
        <v>8385</v>
      </c>
      <c r="J4" s="81" t="s">
        <v>12</v>
      </c>
      <c r="K4" s="106">
        <v>8361</v>
      </c>
      <c r="L4" s="94">
        <v>0.22177130580090715</v>
      </c>
      <c r="M4" s="95">
        <v>0.12901185038884089</v>
      </c>
      <c r="N4" s="107">
        <f t="shared" si="1"/>
        <v>4181</v>
      </c>
      <c r="O4" s="107" t="str">
        <f t="shared" si="2"/>
        <v/>
      </c>
      <c r="P4" s="108">
        <f t="shared" si="3"/>
        <v>3241</v>
      </c>
      <c r="Q4" s="96" t="str">
        <f t="shared" si="4"/>
        <v/>
      </c>
      <c r="R4" s="109">
        <f t="shared" si="5"/>
        <v>649</v>
      </c>
      <c r="S4" s="86" t="str">
        <f t="shared" si="6"/>
        <v/>
      </c>
      <c r="T4" s="87">
        <f t="shared" si="7"/>
        <v>0.12901185038884089</v>
      </c>
      <c r="U4" s="88">
        <f t="shared" si="8"/>
        <v>0.71074558696457224</v>
      </c>
      <c r="W4" s="13" t="str">
        <f t="shared" si="9"/>
        <v>Lab</v>
      </c>
      <c r="X4" s="13" t="str">
        <f t="shared" si="10"/>
        <v>Lab</v>
      </c>
      <c r="Y4" s="13" t="str">
        <f t="shared" si="11"/>
        <v>SNP</v>
      </c>
      <c r="Z4" s="13" t="str">
        <f t="shared" si="12"/>
        <v>SNP</v>
      </c>
      <c r="AA4" s="13" t="str">
        <f>G4</f>
        <v>Lab</v>
      </c>
      <c r="AB4" s="13" t="str">
        <f>G4</f>
        <v>Lab</v>
      </c>
      <c r="AC4" s="13" t="str">
        <f t="shared" ref="AC4:AC11" si="13">G4</f>
        <v>Lab</v>
      </c>
    </row>
    <row r="5" spans="1:29" ht="15.75" x14ac:dyDescent="0.25">
      <c r="A5" s="89" t="s">
        <v>17</v>
      </c>
      <c r="B5" s="90" t="s">
        <v>661</v>
      </c>
      <c r="C5" s="91">
        <v>2010</v>
      </c>
      <c r="D5" s="92">
        <v>64031</v>
      </c>
      <c r="E5" s="92">
        <v>43034</v>
      </c>
      <c r="F5" s="78">
        <f t="shared" si="0"/>
        <v>0.67208071090565502</v>
      </c>
      <c r="G5" s="81" t="s">
        <v>7</v>
      </c>
      <c r="H5" s="93">
        <v>15722</v>
      </c>
      <c r="I5" s="106">
        <v>12216</v>
      </c>
      <c r="J5" s="81" t="s">
        <v>8</v>
      </c>
      <c r="K5" s="106">
        <v>3506</v>
      </c>
      <c r="L5" s="94">
        <v>8.1470465213552071E-2</v>
      </c>
      <c r="M5" s="95">
        <v>5.475472817853852E-2</v>
      </c>
      <c r="N5" s="107">
        <f t="shared" si="1"/>
        <v>1754</v>
      </c>
      <c r="O5" s="107" t="str">
        <f t="shared" si="2"/>
        <v/>
      </c>
      <c r="P5" s="108">
        <f t="shared" si="3"/>
        <v>3202</v>
      </c>
      <c r="Q5" s="96" t="str">
        <f t="shared" si="4"/>
        <v/>
      </c>
      <c r="R5" s="109">
        <f t="shared" si="5"/>
        <v>641</v>
      </c>
      <c r="S5" s="86" t="str">
        <f t="shared" si="6"/>
        <v/>
      </c>
      <c r="T5" s="87">
        <f t="shared" si="7"/>
        <v>5.475472817853852E-2</v>
      </c>
      <c r="U5" s="88">
        <f t="shared" si="8"/>
        <v>0.72683543908419357</v>
      </c>
      <c r="W5" s="13" t="str">
        <f t="shared" si="9"/>
        <v>Lab</v>
      </c>
      <c r="X5" s="13" t="str">
        <f t="shared" si="10"/>
        <v>Lab</v>
      </c>
      <c r="Y5" s="13" t="str">
        <f t="shared" si="11"/>
        <v>LD</v>
      </c>
      <c r="Z5" s="13" t="str">
        <f t="shared" si="12"/>
        <v>LD</v>
      </c>
      <c r="AA5" s="13" t="str">
        <f>J5</f>
        <v>LD</v>
      </c>
      <c r="AB5" s="13" t="str">
        <f>G5</f>
        <v>Lab</v>
      </c>
      <c r="AC5" s="13" t="str">
        <f t="shared" si="13"/>
        <v>Lab</v>
      </c>
    </row>
    <row r="6" spans="1:29" ht="15.75" x14ac:dyDescent="0.25">
      <c r="A6" s="89" t="s">
        <v>18</v>
      </c>
      <c r="B6" s="90" t="s">
        <v>661</v>
      </c>
      <c r="C6" s="91">
        <v>2010</v>
      </c>
      <c r="D6" s="92">
        <v>66110</v>
      </c>
      <c r="E6" s="92">
        <v>45195</v>
      </c>
      <c r="F6" s="78">
        <f t="shared" si="0"/>
        <v>0.68363333837543483</v>
      </c>
      <c r="G6" s="81" t="s">
        <v>8</v>
      </c>
      <c r="H6" s="93">
        <v>17362</v>
      </c>
      <c r="I6" s="106">
        <v>13678</v>
      </c>
      <c r="J6" s="81" t="s">
        <v>4</v>
      </c>
      <c r="K6" s="106">
        <v>3684</v>
      </c>
      <c r="L6" s="94">
        <v>8.151344175240624E-2</v>
      </c>
      <c r="M6" s="95">
        <v>5.5725306307669038E-2</v>
      </c>
      <c r="N6" s="107">
        <f t="shared" si="1"/>
        <v>1843</v>
      </c>
      <c r="O6" s="107" t="str">
        <f t="shared" si="2"/>
        <v/>
      </c>
      <c r="P6" s="108">
        <f t="shared" si="3"/>
        <v>3306</v>
      </c>
      <c r="Q6" s="96" t="str">
        <f t="shared" si="4"/>
        <v/>
      </c>
      <c r="R6" s="109">
        <f t="shared" si="5"/>
        <v>662</v>
      </c>
      <c r="S6" s="86" t="str">
        <f t="shared" si="6"/>
        <v/>
      </c>
      <c r="T6" s="87">
        <f t="shared" si="7"/>
        <v>5.5725306307669038E-2</v>
      </c>
      <c r="U6" s="88">
        <f t="shared" si="8"/>
        <v>0.73935864468310386</v>
      </c>
      <c r="W6" s="13" t="str">
        <f t="shared" si="9"/>
        <v>LD</v>
      </c>
      <c r="X6" s="13" t="str">
        <f t="shared" si="10"/>
        <v>LD</v>
      </c>
      <c r="Y6" s="13" t="str">
        <f t="shared" si="11"/>
        <v>Con</v>
      </c>
      <c r="Z6" s="13" t="str">
        <f t="shared" si="12"/>
        <v>Con</v>
      </c>
      <c r="AA6" s="13" t="str">
        <f>J6</f>
        <v>Con</v>
      </c>
      <c r="AB6" s="13" t="str">
        <f>G6</f>
        <v>LD</v>
      </c>
      <c r="AC6" s="13" t="str">
        <f t="shared" si="13"/>
        <v>LD</v>
      </c>
    </row>
    <row r="7" spans="1:29" ht="15.75" x14ac:dyDescent="0.25">
      <c r="A7" s="89" t="s">
        <v>19</v>
      </c>
      <c r="B7" s="90" t="s">
        <v>661</v>
      </c>
      <c r="C7" s="91">
        <v>2010</v>
      </c>
      <c r="D7" s="92">
        <v>62364</v>
      </c>
      <c r="E7" s="92">
        <v>35849</v>
      </c>
      <c r="F7" s="78">
        <f t="shared" si="0"/>
        <v>0.57483484061317425</v>
      </c>
      <c r="G7" s="81" t="s">
        <v>7</v>
      </c>
      <c r="H7" s="93">
        <v>20849</v>
      </c>
      <c r="I7" s="106">
        <v>8441</v>
      </c>
      <c r="J7" s="81" t="s">
        <v>12</v>
      </c>
      <c r="K7" s="106">
        <v>12408</v>
      </c>
      <c r="L7" s="94">
        <v>0.34611844123964408</v>
      </c>
      <c r="M7" s="95">
        <v>0.19896093900327111</v>
      </c>
      <c r="N7" s="107">
        <f t="shared" si="1"/>
        <v>6205</v>
      </c>
      <c r="O7" s="107" t="str">
        <f t="shared" si="2"/>
        <v/>
      </c>
      <c r="P7" s="108">
        <f t="shared" si="3"/>
        <v>3119</v>
      </c>
      <c r="Q7" s="96" t="str">
        <f t="shared" si="4"/>
        <v/>
      </c>
      <c r="R7" s="109">
        <f t="shared" si="5"/>
        <v>624</v>
      </c>
      <c r="S7" s="86" t="str">
        <f t="shared" si="6"/>
        <v/>
      </c>
      <c r="T7" s="87">
        <f t="shared" si="7"/>
        <v>0.19896093900327111</v>
      </c>
      <c r="U7" s="88">
        <f t="shared" si="8"/>
        <v>0.77379577961644541</v>
      </c>
      <c r="W7" s="13" t="str">
        <f t="shared" si="9"/>
        <v>Lab</v>
      </c>
      <c r="X7" s="13" t="str">
        <f t="shared" si="10"/>
        <v>Lab</v>
      </c>
      <c r="Y7" s="13" t="str">
        <f t="shared" si="11"/>
        <v>Lab</v>
      </c>
      <c r="Z7" s="13" t="str">
        <f t="shared" si="12"/>
        <v>SNP</v>
      </c>
      <c r="AA7" s="13" t="str">
        <f>G7</f>
        <v>Lab</v>
      </c>
      <c r="AB7" s="13" t="str">
        <f>G7</f>
        <v>Lab</v>
      </c>
      <c r="AC7" s="13" t="str">
        <f t="shared" si="13"/>
        <v>Lab</v>
      </c>
    </row>
    <row r="8" spans="1:29" ht="15.75" x14ac:dyDescent="0.25">
      <c r="A8" s="89" t="s">
        <v>20</v>
      </c>
      <c r="B8" s="90" t="s">
        <v>662</v>
      </c>
      <c r="C8" s="91">
        <v>2010</v>
      </c>
      <c r="D8" s="92">
        <v>71465</v>
      </c>
      <c r="E8" s="92">
        <v>45384</v>
      </c>
      <c r="F8" s="78">
        <f t="shared" si="0"/>
        <v>0.6350521234170573</v>
      </c>
      <c r="G8" s="81" t="s">
        <v>4</v>
      </c>
      <c r="H8" s="93">
        <v>21203</v>
      </c>
      <c r="I8" s="106">
        <v>15617</v>
      </c>
      <c r="J8" s="81" t="s">
        <v>8</v>
      </c>
      <c r="K8" s="106">
        <v>5586</v>
      </c>
      <c r="L8" s="94">
        <v>0.1230830248545743</v>
      </c>
      <c r="M8" s="95">
        <v>7.8164136290491848E-2</v>
      </c>
      <c r="N8" s="107">
        <f t="shared" si="1"/>
        <v>2794</v>
      </c>
      <c r="O8" s="107">
        <f t="shared" si="2"/>
        <v>2794</v>
      </c>
      <c r="P8" s="108">
        <f t="shared" si="3"/>
        <v>3574</v>
      </c>
      <c r="Q8" s="96" t="str">
        <f t="shared" si="4"/>
        <v/>
      </c>
      <c r="R8" s="109">
        <f t="shared" si="5"/>
        <v>715</v>
      </c>
      <c r="S8" s="86" t="str">
        <f t="shared" si="6"/>
        <v/>
      </c>
      <c r="T8" s="87">
        <f t="shared" si="7"/>
        <v>7.8164136290491848E-2</v>
      </c>
      <c r="U8" s="88">
        <f t="shared" si="8"/>
        <v>0.71321625970754909</v>
      </c>
      <c r="W8" s="13" t="str">
        <f t="shared" si="9"/>
        <v>Con</v>
      </c>
      <c r="X8" s="13" t="str">
        <f t="shared" si="10"/>
        <v>Con</v>
      </c>
      <c r="Y8" s="13" t="str">
        <f t="shared" si="11"/>
        <v>LD</v>
      </c>
      <c r="Z8" s="13" t="str">
        <f t="shared" si="12"/>
        <v>LD</v>
      </c>
      <c r="AA8" s="13" t="str">
        <f>G8</f>
        <v>Con</v>
      </c>
      <c r="AB8" s="13" t="str">
        <f>J8</f>
        <v>LD</v>
      </c>
      <c r="AC8" s="13" t="str">
        <f t="shared" si="13"/>
        <v>Con</v>
      </c>
    </row>
    <row r="9" spans="1:29" ht="15.75" x14ac:dyDescent="0.25">
      <c r="A9" s="89" t="s">
        <v>21</v>
      </c>
      <c r="B9" s="90" t="s">
        <v>663</v>
      </c>
      <c r="C9" s="91">
        <v>2010</v>
      </c>
      <c r="D9" s="92">
        <v>58909</v>
      </c>
      <c r="E9" s="92">
        <v>38634</v>
      </c>
      <c r="F9" s="78">
        <f t="shared" si="0"/>
        <v>0.65582508614982427</v>
      </c>
      <c r="G9" s="81" t="s">
        <v>4</v>
      </c>
      <c r="H9" s="93">
        <v>22913</v>
      </c>
      <c r="I9" s="106">
        <v>7647</v>
      </c>
      <c r="J9" s="81" t="s">
        <v>7</v>
      </c>
      <c r="K9" s="106">
        <v>15266</v>
      </c>
      <c r="L9" s="94">
        <v>0.3951441735259098</v>
      </c>
      <c r="M9" s="95">
        <v>0.25914546164423091</v>
      </c>
      <c r="N9" s="107">
        <f t="shared" si="1"/>
        <v>7634</v>
      </c>
      <c r="O9" s="107">
        <f t="shared" si="2"/>
        <v>7634</v>
      </c>
      <c r="P9" s="108">
        <f t="shared" si="3"/>
        <v>2946</v>
      </c>
      <c r="Q9" s="96" t="str">
        <f t="shared" si="4"/>
        <v/>
      </c>
      <c r="R9" s="109">
        <f t="shared" si="5"/>
        <v>590</v>
      </c>
      <c r="S9" s="86" t="str">
        <f t="shared" si="6"/>
        <v/>
      </c>
      <c r="T9" s="87">
        <f t="shared" si="7"/>
        <v>0.25914546164423091</v>
      </c>
      <c r="U9" s="88">
        <f t="shared" si="8"/>
        <v>0.91497054779405518</v>
      </c>
      <c r="W9" s="13" t="str">
        <f t="shared" si="9"/>
        <v>Con</v>
      </c>
      <c r="X9" s="13" t="str">
        <f t="shared" si="10"/>
        <v>Con</v>
      </c>
      <c r="Y9" s="13" t="str">
        <f t="shared" si="11"/>
        <v>Con</v>
      </c>
      <c r="Z9" s="13" t="str">
        <f t="shared" si="12"/>
        <v>Con</v>
      </c>
      <c r="AA9" s="13" t="str">
        <f>G9</f>
        <v>Con</v>
      </c>
      <c r="AB9" s="13" t="str">
        <f>G9</f>
        <v>Con</v>
      </c>
      <c r="AC9" s="13" t="str">
        <f t="shared" si="13"/>
        <v>Con</v>
      </c>
    </row>
    <row r="10" spans="1:29" ht="15.75" x14ac:dyDescent="0.25">
      <c r="A10" s="89" t="s">
        <v>22</v>
      </c>
      <c r="B10" s="90" t="s">
        <v>664</v>
      </c>
      <c r="C10" s="91">
        <v>2010</v>
      </c>
      <c r="D10" s="92">
        <v>72208</v>
      </c>
      <c r="E10" s="92">
        <v>49393</v>
      </c>
      <c r="F10" s="78">
        <f t="shared" si="0"/>
        <v>0.68403777974739643</v>
      </c>
      <c r="G10" s="81" t="s">
        <v>4</v>
      </c>
      <c r="H10" s="93">
        <v>24176</v>
      </c>
      <c r="I10" s="106">
        <v>12581</v>
      </c>
      <c r="J10" s="81" t="s">
        <v>8</v>
      </c>
      <c r="K10" s="106">
        <v>11595</v>
      </c>
      <c r="L10" s="94">
        <v>0.23474986334095924</v>
      </c>
      <c r="M10" s="95">
        <v>0.16057777531575448</v>
      </c>
      <c r="N10" s="107">
        <f t="shared" si="1"/>
        <v>5798</v>
      </c>
      <c r="O10" s="107">
        <f t="shared" si="2"/>
        <v>5798</v>
      </c>
      <c r="P10" s="108">
        <f t="shared" si="3"/>
        <v>3611</v>
      </c>
      <c r="Q10" s="96" t="str">
        <f t="shared" si="4"/>
        <v/>
      </c>
      <c r="R10" s="109">
        <f t="shared" si="5"/>
        <v>723</v>
      </c>
      <c r="S10" s="86" t="str">
        <f t="shared" si="6"/>
        <v/>
      </c>
      <c r="T10" s="87">
        <f t="shared" si="7"/>
        <v>0.16057777531575448</v>
      </c>
      <c r="U10" s="88">
        <f t="shared" si="8"/>
        <v>0.84461555506315089</v>
      </c>
      <c r="W10" s="13" t="str">
        <f t="shared" si="9"/>
        <v>Con</v>
      </c>
      <c r="X10" s="13" t="str">
        <f t="shared" si="10"/>
        <v>Con</v>
      </c>
      <c r="Y10" s="13" t="str">
        <f t="shared" si="11"/>
        <v>Con</v>
      </c>
      <c r="Z10" s="13" t="str">
        <f t="shared" si="12"/>
        <v>LD</v>
      </c>
      <c r="AA10" s="13" t="str">
        <f>G10</f>
        <v>Con</v>
      </c>
      <c r="AB10" s="13" t="str">
        <f>G10</f>
        <v>Con</v>
      </c>
      <c r="AC10" s="13" t="str">
        <f t="shared" si="13"/>
        <v>Con</v>
      </c>
    </row>
    <row r="11" spans="1:29" ht="15.75" x14ac:dyDescent="0.25">
      <c r="A11" s="89" t="s">
        <v>23</v>
      </c>
      <c r="B11" s="90" t="s">
        <v>672</v>
      </c>
      <c r="C11" s="91">
        <v>2010</v>
      </c>
      <c r="D11" s="92">
        <v>60931</v>
      </c>
      <c r="E11" s="92">
        <v>39923</v>
      </c>
      <c r="F11" s="78">
        <f t="shared" si="0"/>
        <v>0.65521655643268617</v>
      </c>
      <c r="G11" s="81" t="s">
        <v>7</v>
      </c>
      <c r="H11" s="93">
        <v>15804</v>
      </c>
      <c r="I11" s="106">
        <v>12885</v>
      </c>
      <c r="J11" s="81" t="s">
        <v>4</v>
      </c>
      <c r="K11" s="106">
        <v>2919</v>
      </c>
      <c r="L11" s="94">
        <v>7.3115747814542997E-2</v>
      </c>
      <c r="M11" s="95">
        <v>4.7906648504045558E-2</v>
      </c>
      <c r="N11" s="107">
        <f t="shared" si="1"/>
        <v>1460</v>
      </c>
      <c r="O11" s="107" t="str">
        <f t="shared" si="2"/>
        <v/>
      </c>
      <c r="P11" s="108">
        <f t="shared" si="3"/>
        <v>3047</v>
      </c>
      <c r="Q11" s="96" t="str">
        <f t="shared" si="4"/>
        <v>YES</v>
      </c>
      <c r="R11" s="109">
        <f t="shared" si="5"/>
        <v>610</v>
      </c>
      <c r="S11" s="86" t="str">
        <f t="shared" si="6"/>
        <v/>
      </c>
      <c r="T11" s="87">
        <f t="shared" si="7"/>
        <v>4.7906648504045558E-2</v>
      </c>
      <c r="U11" s="88">
        <f t="shared" si="8"/>
        <v>0.70312320493673175</v>
      </c>
      <c r="W11" s="13" t="str">
        <f t="shared" si="9"/>
        <v>Con</v>
      </c>
      <c r="X11" s="13" t="str">
        <f t="shared" si="10"/>
        <v>Lab</v>
      </c>
      <c r="Y11" s="13" t="str">
        <f t="shared" si="11"/>
        <v>Con</v>
      </c>
      <c r="Z11" s="13" t="str">
        <f t="shared" si="12"/>
        <v>Con</v>
      </c>
      <c r="AA11" s="13" t="str">
        <f>J11</f>
        <v>Con</v>
      </c>
      <c r="AB11" s="13" t="str">
        <f>G11</f>
        <v>Lab</v>
      </c>
      <c r="AC11" s="13" t="str">
        <f t="shared" si="13"/>
        <v>Lab</v>
      </c>
    </row>
    <row r="12" spans="1:29" ht="15.75" x14ac:dyDescent="0.25">
      <c r="A12" s="89" t="s">
        <v>24</v>
      </c>
      <c r="B12" s="90" t="s">
        <v>665</v>
      </c>
      <c r="C12" s="91">
        <v>2010</v>
      </c>
      <c r="D12" s="92">
        <v>70171</v>
      </c>
      <c r="E12" s="92">
        <v>45958</v>
      </c>
      <c r="F12" s="78">
        <f t="shared" si="0"/>
        <v>0.65494292514001506</v>
      </c>
      <c r="G12" s="81" t="s">
        <v>4</v>
      </c>
      <c r="H12" s="93">
        <v>17746</v>
      </c>
      <c r="I12" s="106">
        <v>17210</v>
      </c>
      <c r="J12" s="81" t="s">
        <v>7</v>
      </c>
      <c r="K12" s="106">
        <v>536</v>
      </c>
      <c r="L12" s="94">
        <v>1.1662822577135646E-2</v>
      </c>
      <c r="M12" s="95">
        <v>7.6384831340582295E-3</v>
      </c>
      <c r="N12" s="107">
        <f t="shared" si="1"/>
        <v>269</v>
      </c>
      <c r="O12" s="107">
        <f t="shared" si="2"/>
        <v>269</v>
      </c>
      <c r="P12" s="108">
        <f t="shared" si="3"/>
        <v>3509</v>
      </c>
      <c r="Q12" s="96" t="str">
        <f t="shared" si="4"/>
        <v>YES</v>
      </c>
      <c r="R12" s="109">
        <f t="shared" si="5"/>
        <v>702</v>
      </c>
      <c r="S12" s="86" t="str">
        <f t="shared" si="6"/>
        <v>YES</v>
      </c>
      <c r="T12" s="87">
        <f t="shared" si="7"/>
        <v>7.6384831340582295E-3</v>
      </c>
      <c r="U12" s="88">
        <f t="shared" si="8"/>
        <v>0.6625814082740733</v>
      </c>
      <c r="W12" s="13" t="str">
        <f t="shared" si="9"/>
        <v>Lab</v>
      </c>
      <c r="X12" s="13" t="str">
        <f t="shared" si="10"/>
        <v>Lab</v>
      </c>
      <c r="Y12" s="13" t="str">
        <f t="shared" si="11"/>
        <v>Lab</v>
      </c>
      <c r="Z12" s="13" t="str">
        <f t="shared" si="12"/>
        <v>Lab</v>
      </c>
      <c r="AA12" s="13" t="str">
        <f>J12</f>
        <v>Lab</v>
      </c>
      <c r="AB12" s="13" t="str">
        <f>J12</f>
        <v>Lab</v>
      </c>
      <c r="AC12" s="13" t="str">
        <f>J12</f>
        <v>Lab</v>
      </c>
    </row>
    <row r="13" spans="1:29" ht="15.75" x14ac:dyDescent="0.25">
      <c r="A13" s="89" t="s">
        <v>25</v>
      </c>
      <c r="B13" s="90" t="s">
        <v>661</v>
      </c>
      <c r="C13" s="91">
        <v>2010</v>
      </c>
      <c r="D13" s="92">
        <v>62860</v>
      </c>
      <c r="E13" s="92">
        <v>37960</v>
      </c>
      <c r="F13" s="78">
        <f t="shared" si="0"/>
        <v>0.60388164174355707</v>
      </c>
      <c r="G13" s="81" t="s">
        <v>12</v>
      </c>
      <c r="H13" s="93">
        <v>15020</v>
      </c>
      <c r="I13" s="106">
        <v>11738</v>
      </c>
      <c r="J13" s="81" t="s">
        <v>4</v>
      </c>
      <c r="K13" s="106">
        <v>3282</v>
      </c>
      <c r="L13" s="94">
        <v>8.6459430979978921E-2</v>
      </c>
      <c r="M13" s="95">
        <v>5.2211263124403433E-2</v>
      </c>
      <c r="N13" s="107">
        <f t="shared" si="1"/>
        <v>1642</v>
      </c>
      <c r="O13" s="107" t="str">
        <f t="shared" si="2"/>
        <v/>
      </c>
      <c r="P13" s="108">
        <f t="shared" si="3"/>
        <v>3143</v>
      </c>
      <c r="Q13" s="96" t="str">
        <f t="shared" si="4"/>
        <v/>
      </c>
      <c r="R13" s="109">
        <f t="shared" si="5"/>
        <v>629</v>
      </c>
      <c r="S13" s="86" t="str">
        <f t="shared" si="6"/>
        <v/>
      </c>
      <c r="T13" s="87">
        <f t="shared" si="7"/>
        <v>5.2211263124403433E-2</v>
      </c>
      <c r="U13" s="88">
        <f t="shared" si="8"/>
        <v>0.65609290486796046</v>
      </c>
      <c r="W13" s="13" t="str">
        <f t="shared" si="9"/>
        <v>SNP</v>
      </c>
      <c r="X13" s="13" t="str">
        <f t="shared" si="10"/>
        <v>SNP</v>
      </c>
      <c r="Y13" s="13" t="str">
        <f t="shared" si="11"/>
        <v>Con</v>
      </c>
      <c r="Z13" s="13" t="str">
        <f t="shared" si="12"/>
        <v>Con</v>
      </c>
      <c r="AA13" s="13" t="str">
        <f>J13</f>
        <v>Con</v>
      </c>
      <c r="AB13" s="13" t="str">
        <f t="shared" ref="AB13:AB33" si="14">G13</f>
        <v>SNP</v>
      </c>
      <c r="AC13" s="13" t="str">
        <f t="shared" ref="AC13:AC41" si="15">G13</f>
        <v>SNP</v>
      </c>
    </row>
    <row r="14" spans="1:29" ht="15.75" x14ac:dyDescent="0.25">
      <c r="A14" s="89" t="s">
        <v>26</v>
      </c>
      <c r="B14" s="90" t="s">
        <v>674</v>
      </c>
      <c r="C14" s="91">
        <v>2010</v>
      </c>
      <c r="D14" s="92">
        <v>60204</v>
      </c>
      <c r="E14" s="92">
        <v>30502</v>
      </c>
      <c r="F14" s="78">
        <f t="shared" si="0"/>
        <v>0.50664407680552792</v>
      </c>
      <c r="G14" s="81" t="s">
        <v>5</v>
      </c>
      <c r="H14" s="93">
        <v>13993</v>
      </c>
      <c r="I14" s="106">
        <v>7223</v>
      </c>
      <c r="J14" s="81" t="s">
        <v>795</v>
      </c>
      <c r="K14" s="106">
        <v>6770</v>
      </c>
      <c r="L14" s="94">
        <v>0.22195265884204315</v>
      </c>
      <c r="M14" s="95">
        <v>0.11245099993355923</v>
      </c>
      <c r="N14" s="107">
        <f t="shared" si="1"/>
        <v>3386</v>
      </c>
      <c r="O14" s="107" t="str">
        <f t="shared" si="2"/>
        <v/>
      </c>
      <c r="P14" s="108">
        <f t="shared" si="3"/>
        <v>3011</v>
      </c>
      <c r="Q14" s="96" t="str">
        <f t="shared" si="4"/>
        <v/>
      </c>
      <c r="R14" s="109">
        <f t="shared" si="5"/>
        <v>603</v>
      </c>
      <c r="S14" s="86" t="str">
        <f t="shared" si="6"/>
        <v/>
      </c>
      <c r="T14" s="87">
        <f t="shared" si="7"/>
        <v>0.11245099993355923</v>
      </c>
      <c r="U14" s="88">
        <f t="shared" si="8"/>
        <v>0.61909507673908715</v>
      </c>
      <c r="W14" s="13" t="str">
        <f t="shared" si="9"/>
        <v>DUP</v>
      </c>
      <c r="X14" s="13" t="str">
        <f t="shared" si="10"/>
        <v>DUP</v>
      </c>
      <c r="Y14" s="13" t="str">
        <f t="shared" si="11"/>
        <v>UCUNF</v>
      </c>
      <c r="Z14" s="13" t="str">
        <f t="shared" si="12"/>
        <v>UCUNF</v>
      </c>
      <c r="AA14" s="13" t="str">
        <f>G14</f>
        <v>DUP</v>
      </c>
      <c r="AB14" s="13" t="str">
        <f t="shared" si="14"/>
        <v>DUP</v>
      </c>
      <c r="AC14" s="13" t="str">
        <f t="shared" si="15"/>
        <v>DUP</v>
      </c>
    </row>
    <row r="15" spans="1:29" ht="15.75" x14ac:dyDescent="0.25">
      <c r="A15" s="89" t="s">
        <v>27</v>
      </c>
      <c r="B15" s="90" t="s">
        <v>674</v>
      </c>
      <c r="C15" s="91">
        <v>2010</v>
      </c>
      <c r="D15" s="92">
        <v>73338</v>
      </c>
      <c r="E15" s="92">
        <v>42397</v>
      </c>
      <c r="F15" s="78">
        <f t="shared" si="0"/>
        <v>0.57810412064686789</v>
      </c>
      <c r="G15" s="81" t="s">
        <v>5</v>
      </c>
      <c r="H15" s="93">
        <v>19672</v>
      </c>
      <c r="I15" s="106">
        <v>7114</v>
      </c>
      <c r="J15" s="81" t="s">
        <v>796</v>
      </c>
      <c r="K15" s="106">
        <v>12558</v>
      </c>
      <c r="L15" s="94">
        <v>0.29620020284454091</v>
      </c>
      <c r="M15" s="95">
        <v>0.17123455780086722</v>
      </c>
      <c r="N15" s="107">
        <f t="shared" si="1"/>
        <v>6280</v>
      </c>
      <c r="O15" s="107" t="str">
        <f t="shared" si="2"/>
        <v/>
      </c>
      <c r="P15" s="108">
        <f t="shared" si="3"/>
        <v>3667</v>
      </c>
      <c r="Q15" s="96" t="str">
        <f t="shared" si="4"/>
        <v/>
      </c>
      <c r="R15" s="109">
        <f t="shared" si="5"/>
        <v>734</v>
      </c>
      <c r="S15" s="86" t="str">
        <f t="shared" si="6"/>
        <v/>
      </c>
      <c r="T15" s="87">
        <f t="shared" si="7"/>
        <v>0.17123455780086722</v>
      </c>
      <c r="U15" s="88">
        <f t="shared" si="8"/>
        <v>0.74933867844773516</v>
      </c>
      <c r="W15" s="13" t="str">
        <f t="shared" si="9"/>
        <v>DUP</v>
      </c>
      <c r="X15" s="13" t="str">
        <f t="shared" si="10"/>
        <v>DUP</v>
      </c>
      <c r="Y15" s="13" t="str">
        <f t="shared" si="11"/>
        <v>DUP</v>
      </c>
      <c r="Z15" s="13" t="str">
        <f t="shared" si="12"/>
        <v>TUV</v>
      </c>
      <c r="AA15" s="13" t="str">
        <f>G15</f>
        <v>DUP</v>
      </c>
      <c r="AB15" s="13" t="str">
        <f t="shared" si="14"/>
        <v>DUP</v>
      </c>
      <c r="AC15" s="13" t="str">
        <f t="shared" si="15"/>
        <v>DUP</v>
      </c>
    </row>
    <row r="16" spans="1:29" ht="15.75" x14ac:dyDescent="0.25">
      <c r="A16" s="89" t="s">
        <v>28</v>
      </c>
      <c r="B16" s="90" t="s">
        <v>674</v>
      </c>
      <c r="C16" s="91">
        <v>2010</v>
      </c>
      <c r="D16" s="92">
        <v>63054</v>
      </c>
      <c r="E16" s="92">
        <v>34009</v>
      </c>
      <c r="F16" s="78">
        <f t="shared" si="0"/>
        <v>0.53936308560916035</v>
      </c>
      <c r="G16" s="81" t="s">
        <v>5</v>
      </c>
      <c r="H16" s="93">
        <v>11536</v>
      </c>
      <c r="I16" s="106">
        <v>10353</v>
      </c>
      <c r="J16" s="81" t="s">
        <v>795</v>
      </c>
      <c r="K16" s="106">
        <v>1183</v>
      </c>
      <c r="L16" s="94">
        <v>3.4784909876797318E-2</v>
      </c>
      <c r="M16" s="95">
        <v>1.8761696323785961E-2</v>
      </c>
      <c r="N16" s="107">
        <f t="shared" si="1"/>
        <v>592</v>
      </c>
      <c r="O16" s="107" t="str">
        <f t="shared" si="2"/>
        <v/>
      </c>
      <c r="P16" s="108">
        <f t="shared" si="3"/>
        <v>3153</v>
      </c>
      <c r="Q16" s="96" t="str">
        <f t="shared" si="4"/>
        <v>YES</v>
      </c>
      <c r="R16" s="109">
        <f t="shared" si="5"/>
        <v>631</v>
      </c>
      <c r="S16" s="86" t="str">
        <f t="shared" si="6"/>
        <v/>
      </c>
      <c r="T16" s="87">
        <f t="shared" si="7"/>
        <v>1.8761696323785961E-2</v>
      </c>
      <c r="U16" s="88">
        <f t="shared" si="8"/>
        <v>0.55812478193294635</v>
      </c>
      <c r="W16" s="13" t="str">
        <f t="shared" si="9"/>
        <v>UCUNF</v>
      </c>
      <c r="X16" s="13" t="str">
        <f t="shared" si="10"/>
        <v>DUP</v>
      </c>
      <c r="Y16" s="13" t="str">
        <f t="shared" si="11"/>
        <v>UCUNF</v>
      </c>
      <c r="Z16" s="13" t="str">
        <f t="shared" si="12"/>
        <v>UCUNF</v>
      </c>
      <c r="AA16" s="13" t="str">
        <f>J16</f>
        <v>UCUNF</v>
      </c>
      <c r="AB16" s="13" t="str">
        <f t="shared" si="14"/>
        <v>DUP</v>
      </c>
      <c r="AC16" s="13" t="str">
        <f t="shared" si="15"/>
        <v>DUP</v>
      </c>
    </row>
    <row r="17" spans="1:29" ht="15.75" x14ac:dyDescent="0.25">
      <c r="A17" s="89" t="s">
        <v>29</v>
      </c>
      <c r="B17" s="90" t="s">
        <v>672</v>
      </c>
      <c r="C17" s="91">
        <v>2010</v>
      </c>
      <c r="D17" s="92">
        <v>41198</v>
      </c>
      <c r="E17" s="92">
        <v>26078</v>
      </c>
      <c r="F17" s="78">
        <f t="shared" si="0"/>
        <v>0.63299189281033064</v>
      </c>
      <c r="G17" s="81" t="s">
        <v>9</v>
      </c>
      <c r="H17" s="93">
        <v>9383</v>
      </c>
      <c r="I17" s="106">
        <v>7928</v>
      </c>
      <c r="J17" s="81" t="s">
        <v>7</v>
      </c>
      <c r="K17" s="106">
        <v>1455</v>
      </c>
      <c r="L17" s="94">
        <v>5.579415599355779E-2</v>
      </c>
      <c r="M17" s="95">
        <v>3.5317248410116998E-2</v>
      </c>
      <c r="N17" s="107">
        <f t="shared" si="1"/>
        <v>728</v>
      </c>
      <c r="O17" s="107" t="str">
        <f t="shared" si="2"/>
        <v/>
      </c>
      <c r="P17" s="108">
        <f t="shared" si="3"/>
        <v>2060</v>
      </c>
      <c r="Q17" s="96" t="str">
        <f t="shared" si="4"/>
        <v>YES</v>
      </c>
      <c r="R17" s="109">
        <f t="shared" si="5"/>
        <v>412</v>
      </c>
      <c r="S17" s="86" t="str">
        <f t="shared" si="6"/>
        <v/>
      </c>
      <c r="T17" s="87">
        <f t="shared" si="7"/>
        <v>3.5317248410116998E-2</v>
      </c>
      <c r="U17" s="88">
        <f t="shared" si="8"/>
        <v>0.6683091412204476</v>
      </c>
      <c r="W17" s="13" t="str">
        <f t="shared" si="9"/>
        <v>Lab</v>
      </c>
      <c r="X17" s="13" t="str">
        <f t="shared" si="10"/>
        <v>PC</v>
      </c>
      <c r="Y17" s="13" t="str">
        <f t="shared" si="11"/>
        <v>Lab</v>
      </c>
      <c r="Z17" s="13" t="str">
        <f t="shared" si="12"/>
        <v>Lab</v>
      </c>
      <c r="AA17" s="13" t="str">
        <f>J17</f>
        <v>Lab</v>
      </c>
      <c r="AB17" s="13" t="str">
        <f t="shared" si="14"/>
        <v>PC</v>
      </c>
      <c r="AC17" s="13" t="str">
        <f t="shared" si="15"/>
        <v>PC</v>
      </c>
    </row>
    <row r="18" spans="1:29" ht="15.75" x14ac:dyDescent="0.25">
      <c r="A18" s="89" t="s">
        <v>30</v>
      </c>
      <c r="B18" s="90" t="s">
        <v>661</v>
      </c>
      <c r="C18" s="91">
        <v>2010</v>
      </c>
      <c r="D18" s="92">
        <v>67165</v>
      </c>
      <c r="E18" s="92">
        <v>45207</v>
      </c>
      <c r="F18" s="78">
        <f t="shared" si="0"/>
        <v>0.67307377354276776</v>
      </c>
      <c r="G18" s="81" t="s">
        <v>8</v>
      </c>
      <c r="H18" s="93">
        <v>14292</v>
      </c>
      <c r="I18" s="106">
        <v>10861</v>
      </c>
      <c r="J18" s="81" t="s">
        <v>4</v>
      </c>
      <c r="K18" s="106">
        <v>3431</v>
      </c>
      <c r="L18" s="94">
        <v>7.5895325945097E-2</v>
      </c>
      <c r="M18" s="95">
        <v>5.1083153428124764E-2</v>
      </c>
      <c r="N18" s="107">
        <f t="shared" si="1"/>
        <v>1716</v>
      </c>
      <c r="O18" s="107" t="str">
        <f t="shared" si="2"/>
        <v/>
      </c>
      <c r="P18" s="108">
        <f t="shared" si="3"/>
        <v>3359</v>
      </c>
      <c r="Q18" s="96" t="str">
        <f t="shared" si="4"/>
        <v/>
      </c>
      <c r="R18" s="109">
        <f t="shared" si="5"/>
        <v>672</v>
      </c>
      <c r="S18" s="86" t="str">
        <f t="shared" si="6"/>
        <v/>
      </c>
      <c r="T18" s="87">
        <f t="shared" si="7"/>
        <v>5.1083153428124764E-2</v>
      </c>
      <c r="U18" s="88">
        <f t="shared" si="8"/>
        <v>0.72415692697089251</v>
      </c>
      <c r="W18" s="13" t="str">
        <f t="shared" si="9"/>
        <v>LD</v>
      </c>
      <c r="X18" s="13" t="str">
        <f t="shared" si="10"/>
        <v>LD</v>
      </c>
      <c r="Y18" s="13" t="str">
        <f t="shared" si="11"/>
        <v>Con</v>
      </c>
      <c r="Z18" s="13" t="str">
        <f t="shared" si="12"/>
        <v>Con</v>
      </c>
      <c r="AA18" s="13" t="str">
        <f>J18</f>
        <v>Con</v>
      </c>
      <c r="AB18" s="13" t="str">
        <f t="shared" si="14"/>
        <v>LD</v>
      </c>
      <c r="AC18" s="13" t="str">
        <f t="shared" si="15"/>
        <v>LD</v>
      </c>
    </row>
    <row r="19" spans="1:29" ht="15.75" x14ac:dyDescent="0.25">
      <c r="A19" s="89" t="s">
        <v>31</v>
      </c>
      <c r="B19" s="90" t="s">
        <v>662</v>
      </c>
      <c r="C19" s="91">
        <v>2010</v>
      </c>
      <c r="D19" s="92">
        <v>76835</v>
      </c>
      <c r="E19" s="92">
        <v>55982</v>
      </c>
      <c r="F19" s="78">
        <f t="shared" si="0"/>
        <v>0.72860024728313921</v>
      </c>
      <c r="G19" s="81" t="s">
        <v>4</v>
      </c>
      <c r="H19" s="93">
        <v>32333</v>
      </c>
      <c r="I19" s="106">
        <v>15642</v>
      </c>
      <c r="J19" s="81" t="s">
        <v>8</v>
      </c>
      <c r="K19" s="106">
        <v>16691</v>
      </c>
      <c r="L19" s="94">
        <v>0.29814940516594618</v>
      </c>
      <c r="M19" s="95">
        <v>0.21723173033122925</v>
      </c>
      <c r="N19" s="107">
        <f t="shared" si="1"/>
        <v>8346</v>
      </c>
      <c r="O19" s="107">
        <f t="shared" si="2"/>
        <v>8346</v>
      </c>
      <c r="P19" s="108">
        <f t="shared" si="3"/>
        <v>3842</v>
      </c>
      <c r="Q19" s="96" t="str">
        <f t="shared" si="4"/>
        <v/>
      </c>
      <c r="R19" s="109">
        <f t="shared" si="5"/>
        <v>769</v>
      </c>
      <c r="S19" s="86" t="str">
        <f t="shared" si="6"/>
        <v/>
      </c>
      <c r="T19" s="87">
        <f t="shared" si="7"/>
        <v>0.21723173033122925</v>
      </c>
      <c r="U19" s="88">
        <f t="shared" si="8"/>
        <v>0.94583197761436844</v>
      </c>
      <c r="W19" s="13" t="str">
        <f t="shared" si="9"/>
        <v>Con</v>
      </c>
      <c r="X19" s="13" t="str">
        <f t="shared" si="10"/>
        <v>Con</v>
      </c>
      <c r="Y19" s="13" t="str">
        <f t="shared" si="11"/>
        <v>Con</v>
      </c>
      <c r="Z19" s="13" t="str">
        <f t="shared" si="12"/>
        <v>Con</v>
      </c>
      <c r="AA19" s="13" t="str">
        <f>G19</f>
        <v>Con</v>
      </c>
      <c r="AB19" s="13" t="str">
        <f t="shared" si="14"/>
        <v>Con</v>
      </c>
      <c r="AC19" s="13" t="str">
        <f t="shared" si="15"/>
        <v>Con</v>
      </c>
    </row>
    <row r="20" spans="1:29" ht="15.75" x14ac:dyDescent="0.25">
      <c r="A20" s="89" t="s">
        <v>32</v>
      </c>
      <c r="B20" s="90" t="s">
        <v>665</v>
      </c>
      <c r="C20" s="91">
        <v>2010</v>
      </c>
      <c r="D20" s="92">
        <v>77379</v>
      </c>
      <c r="E20" s="92">
        <v>48196</v>
      </c>
      <c r="F20" s="78">
        <f t="shared" si="0"/>
        <v>0.62285633052895484</v>
      </c>
      <c r="G20" s="81" t="s">
        <v>7</v>
      </c>
      <c r="H20" s="93">
        <v>16239</v>
      </c>
      <c r="I20" s="106">
        <v>16047</v>
      </c>
      <c r="J20" s="81" t="s">
        <v>8</v>
      </c>
      <c r="K20" s="106">
        <v>192</v>
      </c>
      <c r="L20" s="94">
        <v>3.9837330898829775E-3</v>
      </c>
      <c r="M20" s="95">
        <v>2.4812933741712867E-3</v>
      </c>
      <c r="N20" s="107">
        <f t="shared" si="1"/>
        <v>97</v>
      </c>
      <c r="O20" s="107" t="str">
        <f t="shared" si="2"/>
        <v/>
      </c>
      <c r="P20" s="108">
        <f t="shared" si="3"/>
        <v>3869</v>
      </c>
      <c r="Q20" s="96" t="str">
        <f t="shared" si="4"/>
        <v>YES</v>
      </c>
      <c r="R20" s="109">
        <f t="shared" si="5"/>
        <v>774</v>
      </c>
      <c r="S20" s="86" t="str">
        <f t="shared" si="6"/>
        <v>YES</v>
      </c>
      <c r="T20" s="87">
        <f t="shared" si="7"/>
        <v>2.4812933741712867E-3</v>
      </c>
      <c r="U20" s="88">
        <f t="shared" si="8"/>
        <v>0.62533762390312608</v>
      </c>
      <c r="W20" s="13" t="str">
        <f t="shared" si="9"/>
        <v>LD</v>
      </c>
      <c r="X20" s="13" t="str">
        <f t="shared" si="10"/>
        <v>LD</v>
      </c>
      <c r="Y20" s="13" t="str">
        <f t="shared" si="11"/>
        <v>LD</v>
      </c>
      <c r="Z20" s="13" t="str">
        <f t="shared" si="12"/>
        <v>LD</v>
      </c>
      <c r="AA20" s="13" t="str">
        <f>J20</f>
        <v>LD</v>
      </c>
      <c r="AB20" s="13" t="str">
        <f t="shared" si="14"/>
        <v>Lab</v>
      </c>
      <c r="AC20" s="13" t="str">
        <f t="shared" si="15"/>
        <v>Lab</v>
      </c>
    </row>
    <row r="21" spans="1:29" ht="15.75" x14ac:dyDescent="0.25">
      <c r="A21" s="89" t="s">
        <v>33</v>
      </c>
      <c r="B21" s="90" t="s">
        <v>662</v>
      </c>
      <c r="C21" s="91">
        <v>2010</v>
      </c>
      <c r="D21" s="92">
        <v>81271</v>
      </c>
      <c r="E21" s="92">
        <v>55185</v>
      </c>
      <c r="F21" s="78">
        <f t="shared" si="0"/>
        <v>0.67902449828352052</v>
      </c>
      <c r="G21" s="81" t="s">
        <v>4</v>
      </c>
      <c r="H21" s="93">
        <v>29878</v>
      </c>
      <c r="I21" s="106">
        <v>12581</v>
      </c>
      <c r="J21" s="81" t="s">
        <v>8</v>
      </c>
      <c r="K21" s="106">
        <v>17297</v>
      </c>
      <c r="L21" s="94">
        <v>0.31343662227054453</v>
      </c>
      <c r="M21" s="95">
        <v>0.21283114518093785</v>
      </c>
      <c r="N21" s="107">
        <f t="shared" si="1"/>
        <v>8649</v>
      </c>
      <c r="O21" s="107">
        <f t="shared" si="2"/>
        <v>8649</v>
      </c>
      <c r="P21" s="108">
        <f t="shared" si="3"/>
        <v>4064</v>
      </c>
      <c r="Q21" s="96" t="str">
        <f t="shared" si="4"/>
        <v/>
      </c>
      <c r="R21" s="109">
        <f t="shared" si="5"/>
        <v>813</v>
      </c>
      <c r="S21" s="86" t="str">
        <f t="shared" si="6"/>
        <v/>
      </c>
      <c r="T21" s="87">
        <f t="shared" si="7"/>
        <v>0.21283114518093785</v>
      </c>
      <c r="U21" s="88">
        <f t="shared" si="8"/>
        <v>0.89185564346445834</v>
      </c>
      <c r="W21" s="13" t="str">
        <f t="shared" si="9"/>
        <v>Con</v>
      </c>
      <c r="X21" s="13" t="str">
        <f t="shared" si="10"/>
        <v>Con</v>
      </c>
      <c r="Y21" s="13" t="str">
        <f t="shared" si="11"/>
        <v>Con</v>
      </c>
      <c r="Z21" s="13" t="str">
        <f t="shared" si="12"/>
        <v>Con</v>
      </c>
      <c r="AA21" s="13" t="str">
        <f t="shared" ref="AA21:AA27" si="16">G21</f>
        <v>Con</v>
      </c>
      <c r="AB21" s="13" t="str">
        <f t="shared" si="14"/>
        <v>Con</v>
      </c>
      <c r="AC21" s="13" t="str">
        <f t="shared" si="15"/>
        <v>Con</v>
      </c>
    </row>
    <row r="22" spans="1:29" ht="15.75" x14ac:dyDescent="0.25">
      <c r="A22" s="89" t="s">
        <v>34</v>
      </c>
      <c r="B22" s="90" t="s">
        <v>664</v>
      </c>
      <c r="C22" s="91">
        <v>2010</v>
      </c>
      <c r="D22" s="92">
        <v>67714</v>
      </c>
      <c r="E22" s="92">
        <v>38432</v>
      </c>
      <c r="F22" s="78">
        <f t="shared" si="0"/>
        <v>0.56756357621762121</v>
      </c>
      <c r="G22" s="81" t="s">
        <v>7</v>
      </c>
      <c r="H22" s="93">
        <v>18604</v>
      </c>
      <c r="I22" s="106">
        <v>9510</v>
      </c>
      <c r="J22" s="81" t="s">
        <v>4</v>
      </c>
      <c r="K22" s="106">
        <v>9094</v>
      </c>
      <c r="L22" s="94">
        <v>0.23662572855953373</v>
      </c>
      <c r="M22" s="95">
        <v>0.13430014472634905</v>
      </c>
      <c r="N22" s="107">
        <f t="shared" si="1"/>
        <v>4548</v>
      </c>
      <c r="O22" s="107" t="str">
        <f t="shared" si="2"/>
        <v/>
      </c>
      <c r="P22" s="108">
        <f t="shared" si="3"/>
        <v>3386</v>
      </c>
      <c r="Q22" s="96" t="str">
        <f t="shared" si="4"/>
        <v/>
      </c>
      <c r="R22" s="109">
        <f t="shared" si="5"/>
        <v>678</v>
      </c>
      <c r="S22" s="86" t="str">
        <f t="shared" si="6"/>
        <v/>
      </c>
      <c r="T22" s="87">
        <f t="shared" si="7"/>
        <v>0.13430014472634905</v>
      </c>
      <c r="U22" s="88">
        <f t="shared" si="8"/>
        <v>0.7018637209439702</v>
      </c>
      <c r="W22" s="13" t="str">
        <f t="shared" si="9"/>
        <v>Lab</v>
      </c>
      <c r="X22" s="13" t="str">
        <f t="shared" si="10"/>
        <v>Lab</v>
      </c>
      <c r="Y22" s="13" t="str">
        <f t="shared" si="11"/>
        <v>Con</v>
      </c>
      <c r="Z22" s="13" t="str">
        <f t="shared" si="12"/>
        <v>Con</v>
      </c>
      <c r="AA22" s="13" t="str">
        <f t="shared" si="16"/>
        <v>Lab</v>
      </c>
      <c r="AB22" s="13" t="str">
        <f t="shared" si="14"/>
        <v>Lab</v>
      </c>
      <c r="AC22" s="13" t="str">
        <f t="shared" si="15"/>
        <v>Lab</v>
      </c>
    </row>
    <row r="23" spans="1:29" ht="15.75" x14ac:dyDescent="0.25">
      <c r="A23" s="89" t="s">
        <v>35</v>
      </c>
      <c r="B23" s="90" t="s">
        <v>662</v>
      </c>
      <c r="C23" s="91">
        <v>2010</v>
      </c>
      <c r="D23" s="92">
        <v>77844</v>
      </c>
      <c r="E23" s="92">
        <v>53162</v>
      </c>
      <c r="F23" s="78">
        <f t="shared" si="0"/>
        <v>0.68292996248908078</v>
      </c>
      <c r="G23" s="81" t="s">
        <v>4</v>
      </c>
      <c r="H23" s="93">
        <v>27736</v>
      </c>
      <c r="I23" s="106">
        <v>15118</v>
      </c>
      <c r="J23" s="81" t="s">
        <v>8</v>
      </c>
      <c r="K23" s="106">
        <v>12618</v>
      </c>
      <c r="L23" s="94">
        <v>0.23734998683270006</v>
      </c>
      <c r="M23" s="95">
        <v>0.16209341760443965</v>
      </c>
      <c r="N23" s="107">
        <f t="shared" si="1"/>
        <v>6310</v>
      </c>
      <c r="O23" s="107">
        <f t="shared" si="2"/>
        <v>6310</v>
      </c>
      <c r="P23" s="108">
        <f t="shared" si="3"/>
        <v>3893</v>
      </c>
      <c r="Q23" s="96" t="str">
        <f t="shared" si="4"/>
        <v/>
      </c>
      <c r="R23" s="109">
        <f t="shared" si="5"/>
        <v>779</v>
      </c>
      <c r="S23" s="86" t="str">
        <f t="shared" si="6"/>
        <v/>
      </c>
      <c r="T23" s="87">
        <f t="shared" si="7"/>
        <v>0.16209341760443965</v>
      </c>
      <c r="U23" s="88">
        <f t="shared" si="8"/>
        <v>0.8450233800935204</v>
      </c>
      <c r="W23" s="13" t="str">
        <f t="shared" si="9"/>
        <v>Con</v>
      </c>
      <c r="X23" s="13" t="str">
        <f t="shared" si="10"/>
        <v>Con</v>
      </c>
      <c r="Y23" s="13" t="str">
        <f t="shared" si="11"/>
        <v>Con</v>
      </c>
      <c r="Z23" s="13" t="str">
        <f t="shared" si="12"/>
        <v>Con</v>
      </c>
      <c r="AA23" s="13" t="str">
        <f t="shared" si="16"/>
        <v>Con</v>
      </c>
      <c r="AB23" s="13" t="str">
        <f t="shared" si="14"/>
        <v>Con</v>
      </c>
      <c r="AC23" s="13" t="str">
        <f t="shared" si="15"/>
        <v>Con</v>
      </c>
    </row>
    <row r="24" spans="1:29" ht="15.75" x14ac:dyDescent="0.25">
      <c r="A24" s="89" t="s">
        <v>36</v>
      </c>
      <c r="B24" s="90" t="s">
        <v>661</v>
      </c>
      <c r="C24" s="91">
        <v>2010</v>
      </c>
      <c r="D24" s="92">
        <v>73320</v>
      </c>
      <c r="E24" s="92">
        <v>45893</v>
      </c>
      <c r="F24" s="78">
        <f t="shared" si="0"/>
        <v>0.62592744135297329</v>
      </c>
      <c r="G24" s="81" t="s">
        <v>7</v>
      </c>
      <c r="H24" s="93">
        <v>21632</v>
      </c>
      <c r="I24" s="106">
        <v>11721</v>
      </c>
      <c r="J24" s="81" t="s">
        <v>4</v>
      </c>
      <c r="K24" s="106">
        <v>9911</v>
      </c>
      <c r="L24" s="94">
        <v>0.21595886082844878</v>
      </c>
      <c r="M24" s="95">
        <v>0.1351745771958538</v>
      </c>
      <c r="N24" s="107">
        <f t="shared" si="1"/>
        <v>4956</v>
      </c>
      <c r="O24" s="107" t="str">
        <f t="shared" si="2"/>
        <v/>
      </c>
      <c r="P24" s="108">
        <f t="shared" si="3"/>
        <v>3666</v>
      </c>
      <c r="Q24" s="96" t="str">
        <f t="shared" si="4"/>
        <v/>
      </c>
      <c r="R24" s="109">
        <f t="shared" si="5"/>
        <v>734</v>
      </c>
      <c r="S24" s="86" t="str">
        <f t="shared" si="6"/>
        <v/>
      </c>
      <c r="T24" s="87">
        <f t="shared" si="7"/>
        <v>0.1351745771958538</v>
      </c>
      <c r="U24" s="88">
        <f t="shared" si="8"/>
        <v>0.76110201854882709</v>
      </c>
      <c r="W24" s="13" t="str">
        <f t="shared" si="9"/>
        <v>Lab</v>
      </c>
      <c r="X24" s="13" t="str">
        <f t="shared" si="10"/>
        <v>Lab</v>
      </c>
      <c r="Y24" s="13" t="str">
        <f t="shared" si="11"/>
        <v>Lab</v>
      </c>
      <c r="Z24" s="13" t="str">
        <f t="shared" si="12"/>
        <v>Con</v>
      </c>
      <c r="AA24" s="13" t="str">
        <f t="shared" si="16"/>
        <v>Lab</v>
      </c>
      <c r="AB24" s="13" t="str">
        <f t="shared" si="14"/>
        <v>Lab</v>
      </c>
      <c r="AC24" s="13" t="str">
        <f t="shared" si="15"/>
        <v>Lab</v>
      </c>
    </row>
    <row r="25" spans="1:29" ht="15.75" x14ac:dyDescent="0.25">
      <c r="A25" s="89" t="s">
        <v>37</v>
      </c>
      <c r="B25" s="90" t="s">
        <v>661</v>
      </c>
      <c r="C25" s="91">
        <v>2010</v>
      </c>
      <c r="D25" s="92">
        <v>68352</v>
      </c>
      <c r="E25" s="92">
        <v>43915</v>
      </c>
      <c r="F25" s="78">
        <f t="shared" si="0"/>
        <v>0.64248302902621723</v>
      </c>
      <c r="G25" s="81" t="s">
        <v>7</v>
      </c>
      <c r="H25" s="93">
        <v>20950</v>
      </c>
      <c r="I25" s="106">
        <v>8943</v>
      </c>
      <c r="J25" s="81" t="s">
        <v>4</v>
      </c>
      <c r="K25" s="106">
        <v>12007</v>
      </c>
      <c r="L25" s="94">
        <v>0.27341455083684391</v>
      </c>
      <c r="M25" s="95">
        <v>0.17566420880149813</v>
      </c>
      <c r="N25" s="107">
        <f t="shared" si="1"/>
        <v>6004</v>
      </c>
      <c r="O25" s="107" t="str">
        <f t="shared" si="2"/>
        <v/>
      </c>
      <c r="P25" s="108">
        <f t="shared" si="3"/>
        <v>3418</v>
      </c>
      <c r="Q25" s="96" t="str">
        <f t="shared" si="4"/>
        <v/>
      </c>
      <c r="R25" s="109">
        <f t="shared" si="5"/>
        <v>684</v>
      </c>
      <c r="S25" s="86" t="str">
        <f t="shared" si="6"/>
        <v/>
      </c>
      <c r="T25" s="87">
        <f t="shared" si="7"/>
        <v>0.17566420880149813</v>
      </c>
      <c r="U25" s="88">
        <f t="shared" si="8"/>
        <v>0.81814723782771537</v>
      </c>
      <c r="W25" s="13" t="str">
        <f t="shared" si="9"/>
        <v>Lab</v>
      </c>
      <c r="X25" s="13" t="str">
        <f t="shared" si="10"/>
        <v>Lab</v>
      </c>
      <c r="Y25" s="13" t="str">
        <f t="shared" si="11"/>
        <v>Lab</v>
      </c>
      <c r="Z25" s="13" t="str">
        <f t="shared" si="12"/>
        <v>Con</v>
      </c>
      <c r="AA25" s="13" t="str">
        <f t="shared" si="16"/>
        <v>Lab</v>
      </c>
      <c r="AB25" s="13" t="str">
        <f t="shared" si="14"/>
        <v>Lab</v>
      </c>
      <c r="AC25" s="13" t="str">
        <f t="shared" si="15"/>
        <v>Lab</v>
      </c>
    </row>
    <row r="26" spans="1:29" ht="15.75" x14ac:dyDescent="0.25">
      <c r="A26" s="89" t="s">
        <v>38</v>
      </c>
      <c r="B26" s="90" t="s">
        <v>661</v>
      </c>
      <c r="C26" s="91">
        <v>2010</v>
      </c>
      <c r="D26" s="92">
        <v>74223</v>
      </c>
      <c r="E26" s="92">
        <v>46116</v>
      </c>
      <c r="F26" s="78">
        <f t="shared" si="0"/>
        <v>0.62131684248817753</v>
      </c>
      <c r="G26" s="81" t="s">
        <v>7</v>
      </c>
      <c r="H26" s="93">
        <v>21860</v>
      </c>
      <c r="I26" s="106">
        <v>11965</v>
      </c>
      <c r="J26" s="81" t="s">
        <v>12</v>
      </c>
      <c r="K26" s="106">
        <v>9895</v>
      </c>
      <c r="L26" s="94">
        <v>0.21456761210859571</v>
      </c>
      <c r="M26" s="95">
        <v>0.13331447125554075</v>
      </c>
      <c r="N26" s="107">
        <f t="shared" si="1"/>
        <v>4948</v>
      </c>
      <c r="O26" s="107" t="str">
        <f t="shared" si="2"/>
        <v/>
      </c>
      <c r="P26" s="108">
        <f t="shared" si="3"/>
        <v>3712</v>
      </c>
      <c r="Q26" s="96" t="str">
        <f t="shared" si="4"/>
        <v/>
      </c>
      <c r="R26" s="109">
        <f t="shared" si="5"/>
        <v>743</v>
      </c>
      <c r="S26" s="86" t="str">
        <f t="shared" si="6"/>
        <v/>
      </c>
      <c r="T26" s="87">
        <f t="shared" si="7"/>
        <v>0.13331447125554075</v>
      </c>
      <c r="U26" s="88">
        <f t="shared" si="8"/>
        <v>0.75463131374371828</v>
      </c>
      <c r="W26" s="13" t="str">
        <f t="shared" si="9"/>
        <v>Lab</v>
      </c>
      <c r="X26" s="13" t="str">
        <f t="shared" si="10"/>
        <v>Lab</v>
      </c>
      <c r="Y26" s="13" t="str">
        <f t="shared" si="11"/>
        <v>Lab</v>
      </c>
      <c r="Z26" s="13" t="str">
        <f t="shared" si="12"/>
        <v>SNP</v>
      </c>
      <c r="AA26" s="13" t="str">
        <f t="shared" si="16"/>
        <v>Lab</v>
      </c>
      <c r="AB26" s="13" t="str">
        <f t="shared" si="14"/>
        <v>Lab</v>
      </c>
      <c r="AC26" s="13" t="str">
        <f t="shared" si="15"/>
        <v>Lab</v>
      </c>
    </row>
    <row r="27" spans="1:29" ht="15.75" x14ac:dyDescent="0.25">
      <c r="A27" s="89" t="s">
        <v>39</v>
      </c>
      <c r="B27" s="90" t="s">
        <v>662</v>
      </c>
      <c r="C27" s="91">
        <v>2010</v>
      </c>
      <c r="D27" s="92">
        <v>84379</v>
      </c>
      <c r="E27" s="92">
        <v>56241</v>
      </c>
      <c r="F27" s="78">
        <f t="shared" si="0"/>
        <v>0.66652840161651594</v>
      </c>
      <c r="G27" s="81" t="s">
        <v>4</v>
      </c>
      <c r="H27" s="93">
        <v>29703</v>
      </c>
      <c r="I27" s="106">
        <v>11476</v>
      </c>
      <c r="J27" s="81" t="s">
        <v>8</v>
      </c>
      <c r="K27" s="106">
        <v>18227</v>
      </c>
      <c r="L27" s="94">
        <v>0.32408740954108212</v>
      </c>
      <c r="M27" s="95">
        <v>0.21601346306545469</v>
      </c>
      <c r="N27" s="107">
        <f t="shared" si="1"/>
        <v>9114</v>
      </c>
      <c r="O27" s="107">
        <f t="shared" si="2"/>
        <v>9114</v>
      </c>
      <c r="P27" s="108">
        <f t="shared" si="3"/>
        <v>4219</v>
      </c>
      <c r="Q27" s="96" t="str">
        <f t="shared" si="4"/>
        <v/>
      </c>
      <c r="R27" s="109">
        <f t="shared" si="5"/>
        <v>844</v>
      </c>
      <c r="S27" s="86" t="str">
        <f t="shared" si="6"/>
        <v/>
      </c>
      <c r="T27" s="87">
        <f t="shared" si="7"/>
        <v>0.21601346306545469</v>
      </c>
      <c r="U27" s="88">
        <f t="shared" si="8"/>
        <v>0.8825418646819706</v>
      </c>
      <c r="W27" s="13" t="str">
        <f t="shared" si="9"/>
        <v>Con</v>
      </c>
      <c r="X27" s="13" t="str">
        <f t="shared" si="10"/>
        <v>Con</v>
      </c>
      <c r="Y27" s="13" t="str">
        <f t="shared" si="11"/>
        <v>Con</v>
      </c>
      <c r="Z27" s="13" t="str">
        <f t="shared" si="12"/>
        <v>Con</v>
      </c>
      <c r="AA27" s="13" t="str">
        <f t="shared" si="16"/>
        <v>Con</v>
      </c>
      <c r="AB27" s="13" t="str">
        <f t="shared" si="14"/>
        <v>Con</v>
      </c>
      <c r="AC27" s="13" t="str">
        <f t="shared" si="15"/>
        <v>Con</v>
      </c>
    </row>
    <row r="28" spans="1:29" ht="15.75" x14ac:dyDescent="0.25">
      <c r="A28" s="89" t="s">
        <v>40</v>
      </c>
      <c r="B28" s="90" t="s">
        <v>661</v>
      </c>
      <c r="C28" s="91">
        <v>2010</v>
      </c>
      <c r="D28" s="92">
        <v>64300</v>
      </c>
      <c r="E28" s="92">
        <v>38466</v>
      </c>
      <c r="F28" s="78">
        <f t="shared" si="0"/>
        <v>0.5982270606531882</v>
      </c>
      <c r="G28" s="81" t="s">
        <v>12</v>
      </c>
      <c r="H28" s="93">
        <v>15868</v>
      </c>
      <c r="I28" s="106">
        <v>11841</v>
      </c>
      <c r="J28" s="81" t="s">
        <v>4</v>
      </c>
      <c r="K28" s="106">
        <v>4027</v>
      </c>
      <c r="L28" s="94">
        <v>0.1046898559767067</v>
      </c>
      <c r="M28" s="95">
        <v>6.2628304821150851E-2</v>
      </c>
      <c r="N28" s="107">
        <f t="shared" si="1"/>
        <v>2014</v>
      </c>
      <c r="O28" s="107" t="str">
        <f t="shared" si="2"/>
        <v/>
      </c>
      <c r="P28" s="108">
        <f t="shared" si="3"/>
        <v>3215</v>
      </c>
      <c r="Q28" s="96" t="str">
        <f t="shared" si="4"/>
        <v/>
      </c>
      <c r="R28" s="109">
        <f t="shared" si="5"/>
        <v>643</v>
      </c>
      <c r="S28" s="86" t="str">
        <f t="shared" si="6"/>
        <v/>
      </c>
      <c r="T28" s="87">
        <f t="shared" si="7"/>
        <v>6.2628304821150851E-2</v>
      </c>
      <c r="U28" s="88">
        <f t="shared" si="8"/>
        <v>0.6608553654743391</v>
      </c>
      <c r="W28" s="13" t="str">
        <f t="shared" si="9"/>
        <v>SNP</v>
      </c>
      <c r="X28" s="13" t="str">
        <f t="shared" si="10"/>
        <v>SNP</v>
      </c>
      <c r="Y28" s="13" t="str">
        <f t="shared" si="11"/>
        <v>Con</v>
      </c>
      <c r="Z28" s="13" t="str">
        <f t="shared" si="12"/>
        <v>Con</v>
      </c>
      <c r="AA28" s="13" t="str">
        <f>J28</f>
        <v>Con</v>
      </c>
      <c r="AB28" s="13" t="str">
        <f t="shared" si="14"/>
        <v>SNP</v>
      </c>
      <c r="AC28" s="13" t="str">
        <f t="shared" si="15"/>
        <v>SNP</v>
      </c>
    </row>
    <row r="29" spans="1:29" ht="15.75" x14ac:dyDescent="0.25">
      <c r="A29" s="89" t="s">
        <v>41</v>
      </c>
      <c r="B29" s="90" t="s">
        <v>666</v>
      </c>
      <c r="C29" s="91">
        <v>2010</v>
      </c>
      <c r="D29" s="92">
        <v>73868</v>
      </c>
      <c r="E29" s="92">
        <v>45343</v>
      </c>
      <c r="F29" s="78">
        <f t="shared" si="0"/>
        <v>0.61383819786646454</v>
      </c>
      <c r="G29" s="81" t="s">
        <v>7</v>
      </c>
      <c r="H29" s="93">
        <v>24628</v>
      </c>
      <c r="I29" s="106">
        <v>8073</v>
      </c>
      <c r="J29" s="81" t="s">
        <v>4</v>
      </c>
      <c r="K29" s="106">
        <v>16555</v>
      </c>
      <c r="L29" s="94">
        <v>0.36510597005050394</v>
      </c>
      <c r="M29" s="95">
        <v>0.2241159906860887</v>
      </c>
      <c r="N29" s="107">
        <f t="shared" si="1"/>
        <v>8278</v>
      </c>
      <c r="O29" s="107" t="str">
        <f t="shared" si="2"/>
        <v/>
      </c>
      <c r="P29" s="108">
        <f t="shared" si="3"/>
        <v>3694</v>
      </c>
      <c r="Q29" s="96" t="str">
        <f t="shared" si="4"/>
        <v/>
      </c>
      <c r="R29" s="109">
        <f t="shared" si="5"/>
        <v>739</v>
      </c>
      <c r="S29" s="86" t="str">
        <f t="shared" si="6"/>
        <v/>
      </c>
      <c r="T29" s="87">
        <f t="shared" si="7"/>
        <v>0.2241159906860887</v>
      </c>
      <c r="U29" s="88">
        <f t="shared" si="8"/>
        <v>0.83795418855255321</v>
      </c>
      <c r="W29" s="13" t="str">
        <f t="shared" si="9"/>
        <v>Lab</v>
      </c>
      <c r="X29" s="13" t="str">
        <f t="shared" si="10"/>
        <v>Lab</v>
      </c>
      <c r="Y29" s="13" t="str">
        <f t="shared" si="11"/>
        <v>Lab</v>
      </c>
      <c r="Z29" s="13" t="str">
        <f t="shared" si="12"/>
        <v>Con</v>
      </c>
      <c r="AA29" s="13" t="str">
        <f t="shared" ref="AA29:AA41" si="17">G29</f>
        <v>Lab</v>
      </c>
      <c r="AB29" s="13" t="str">
        <f t="shared" si="14"/>
        <v>Lab</v>
      </c>
      <c r="AC29" s="13" t="str">
        <f t="shared" si="15"/>
        <v>Lab</v>
      </c>
    </row>
    <row r="30" spans="1:29" ht="15.75" x14ac:dyDescent="0.25">
      <c r="A30" s="89" t="s">
        <v>42</v>
      </c>
      <c r="B30" s="90" t="s">
        <v>667</v>
      </c>
      <c r="C30" s="91">
        <v>2010</v>
      </c>
      <c r="D30" s="92">
        <v>65543</v>
      </c>
      <c r="E30" s="92">
        <v>37001</v>
      </c>
      <c r="F30" s="78">
        <f t="shared" si="0"/>
        <v>0.56453015577559773</v>
      </c>
      <c r="G30" s="81" t="s">
        <v>7</v>
      </c>
      <c r="H30" s="93">
        <v>17487</v>
      </c>
      <c r="I30" s="106">
        <v>6394</v>
      </c>
      <c r="J30" s="81" t="s">
        <v>8</v>
      </c>
      <c r="K30" s="106">
        <v>11093</v>
      </c>
      <c r="L30" s="94">
        <v>0.29980270803491799</v>
      </c>
      <c r="M30" s="95">
        <v>0.16924766946889827</v>
      </c>
      <c r="N30" s="107">
        <f t="shared" si="1"/>
        <v>5547</v>
      </c>
      <c r="O30" s="107" t="str">
        <f t="shared" si="2"/>
        <v/>
      </c>
      <c r="P30" s="108">
        <f t="shared" si="3"/>
        <v>3278</v>
      </c>
      <c r="Q30" s="96" t="str">
        <f t="shared" si="4"/>
        <v/>
      </c>
      <c r="R30" s="109">
        <f t="shared" si="5"/>
        <v>656</v>
      </c>
      <c r="S30" s="86" t="str">
        <f t="shared" si="6"/>
        <v/>
      </c>
      <c r="T30" s="87">
        <f t="shared" si="7"/>
        <v>0.16924766946889827</v>
      </c>
      <c r="U30" s="88">
        <f t="shared" si="8"/>
        <v>0.73377782524449597</v>
      </c>
      <c r="W30" s="13" t="str">
        <f t="shared" si="9"/>
        <v>Lab</v>
      </c>
      <c r="X30" s="13" t="str">
        <f t="shared" si="10"/>
        <v>Lab</v>
      </c>
      <c r="Y30" s="13" t="str">
        <f t="shared" si="11"/>
        <v>LD</v>
      </c>
      <c r="Z30" s="13" t="str">
        <f t="shared" si="12"/>
        <v>LD</v>
      </c>
      <c r="AA30" s="13" t="str">
        <f t="shared" si="17"/>
        <v>Lab</v>
      </c>
      <c r="AB30" s="13" t="str">
        <f t="shared" si="14"/>
        <v>Lab</v>
      </c>
      <c r="AC30" s="13" t="str">
        <f t="shared" si="15"/>
        <v>Lab</v>
      </c>
    </row>
    <row r="31" spans="1:29" ht="15.75" x14ac:dyDescent="0.25">
      <c r="A31" s="89" t="s">
        <v>43</v>
      </c>
      <c r="B31" s="90" t="s">
        <v>667</v>
      </c>
      <c r="C31" s="91">
        <v>2010</v>
      </c>
      <c r="D31" s="92">
        <v>68435</v>
      </c>
      <c r="E31" s="92">
        <v>38386</v>
      </c>
      <c r="F31" s="78">
        <f t="shared" si="0"/>
        <v>0.56091181413019653</v>
      </c>
      <c r="G31" s="81" t="s">
        <v>7</v>
      </c>
      <c r="H31" s="93">
        <v>18059</v>
      </c>
      <c r="I31" s="106">
        <v>6969</v>
      </c>
      <c r="J31" s="81" t="s">
        <v>8</v>
      </c>
      <c r="K31" s="106">
        <v>11090</v>
      </c>
      <c r="L31" s="94">
        <v>0.28890741416141302</v>
      </c>
      <c r="M31" s="95">
        <v>0.16205158179294221</v>
      </c>
      <c r="N31" s="107">
        <f t="shared" si="1"/>
        <v>5546</v>
      </c>
      <c r="O31" s="107" t="str">
        <f t="shared" si="2"/>
        <v/>
      </c>
      <c r="P31" s="108">
        <f t="shared" si="3"/>
        <v>3422</v>
      </c>
      <c r="Q31" s="96" t="str">
        <f t="shared" si="4"/>
        <v/>
      </c>
      <c r="R31" s="109">
        <f t="shared" si="5"/>
        <v>685</v>
      </c>
      <c r="S31" s="86" t="str">
        <f t="shared" si="6"/>
        <v/>
      </c>
      <c r="T31" s="87">
        <f t="shared" si="7"/>
        <v>0.16205158179294221</v>
      </c>
      <c r="U31" s="88">
        <f t="shared" si="8"/>
        <v>0.72296339592313874</v>
      </c>
      <c r="W31" s="13" t="str">
        <f t="shared" si="9"/>
        <v>Lab</v>
      </c>
      <c r="X31" s="13" t="str">
        <f t="shared" si="10"/>
        <v>Lab</v>
      </c>
      <c r="Y31" s="13" t="str">
        <f t="shared" si="11"/>
        <v>LD</v>
      </c>
      <c r="Z31" s="13" t="str">
        <f t="shared" si="12"/>
        <v>LD</v>
      </c>
      <c r="AA31" s="13" t="str">
        <f t="shared" si="17"/>
        <v>Lab</v>
      </c>
      <c r="AB31" s="13" t="str">
        <f t="shared" si="14"/>
        <v>Lab</v>
      </c>
      <c r="AC31" s="13" t="str">
        <f t="shared" si="15"/>
        <v>Lab</v>
      </c>
    </row>
    <row r="32" spans="1:29" ht="15.75" x14ac:dyDescent="0.25">
      <c r="A32" s="89" t="s">
        <v>44</v>
      </c>
      <c r="B32" s="90" t="s">
        <v>664</v>
      </c>
      <c r="C32" s="91">
        <v>2010</v>
      </c>
      <c r="D32" s="92">
        <v>68943</v>
      </c>
      <c r="E32" s="92">
        <v>44124</v>
      </c>
      <c r="F32" s="78">
        <f t="shared" si="0"/>
        <v>0.64000696227318221</v>
      </c>
      <c r="G32" s="81" t="s">
        <v>7</v>
      </c>
      <c r="H32" s="93">
        <v>21226</v>
      </c>
      <c r="I32" s="106">
        <v>16018</v>
      </c>
      <c r="J32" s="81" t="s">
        <v>4</v>
      </c>
      <c r="K32" s="106">
        <v>5208</v>
      </c>
      <c r="L32" s="94">
        <v>0.11803100353549088</v>
      </c>
      <c r="M32" s="95">
        <v>7.5540664026804746E-2</v>
      </c>
      <c r="N32" s="107">
        <f t="shared" si="1"/>
        <v>2605</v>
      </c>
      <c r="O32" s="107" t="str">
        <f t="shared" si="2"/>
        <v/>
      </c>
      <c r="P32" s="108">
        <f t="shared" si="3"/>
        <v>3448</v>
      </c>
      <c r="Q32" s="96" t="str">
        <f t="shared" si="4"/>
        <v/>
      </c>
      <c r="R32" s="109">
        <f t="shared" si="5"/>
        <v>690</v>
      </c>
      <c r="S32" s="86" t="str">
        <f t="shared" si="6"/>
        <v/>
      </c>
      <c r="T32" s="87">
        <f t="shared" si="7"/>
        <v>7.5540664026804746E-2</v>
      </c>
      <c r="U32" s="88">
        <f t="shared" si="8"/>
        <v>0.71554762629998692</v>
      </c>
      <c r="W32" s="13" t="str">
        <f t="shared" si="9"/>
        <v>Lab</v>
      </c>
      <c r="X32" s="13" t="str">
        <f t="shared" si="10"/>
        <v>Lab</v>
      </c>
      <c r="Y32" s="13" t="str">
        <f t="shared" si="11"/>
        <v>Con</v>
      </c>
      <c r="Z32" s="13" t="str">
        <f t="shared" si="12"/>
        <v>Con</v>
      </c>
      <c r="AA32" s="13" t="str">
        <f t="shared" si="17"/>
        <v>Lab</v>
      </c>
      <c r="AB32" s="13" t="str">
        <f t="shared" si="14"/>
        <v>Lab</v>
      </c>
      <c r="AC32" s="13" t="str">
        <f t="shared" si="15"/>
        <v>Lab</v>
      </c>
    </row>
    <row r="33" spans="1:29" ht="15.75" x14ac:dyDescent="0.25">
      <c r="A33" s="89" t="s">
        <v>45</v>
      </c>
      <c r="B33" s="90" t="s">
        <v>668</v>
      </c>
      <c r="C33" s="91">
        <v>2010</v>
      </c>
      <c r="D33" s="92">
        <v>65515</v>
      </c>
      <c r="E33" s="92">
        <v>41569</v>
      </c>
      <c r="F33" s="78">
        <f t="shared" si="0"/>
        <v>0.63449591696558039</v>
      </c>
      <c r="G33" s="81" t="s">
        <v>4</v>
      </c>
      <c r="H33" s="93">
        <v>21922</v>
      </c>
      <c r="I33" s="106">
        <v>9584</v>
      </c>
      <c r="J33" s="81" t="s">
        <v>7</v>
      </c>
      <c r="K33" s="106">
        <v>12338</v>
      </c>
      <c r="L33" s="94">
        <v>0.2968077172893262</v>
      </c>
      <c r="M33" s="95">
        <v>0.18832328474395177</v>
      </c>
      <c r="N33" s="107">
        <f t="shared" si="1"/>
        <v>6170</v>
      </c>
      <c r="O33" s="107">
        <f t="shared" si="2"/>
        <v>6170</v>
      </c>
      <c r="P33" s="108">
        <f t="shared" si="3"/>
        <v>3276</v>
      </c>
      <c r="Q33" s="96" t="str">
        <f t="shared" si="4"/>
        <v/>
      </c>
      <c r="R33" s="109">
        <f t="shared" si="5"/>
        <v>656</v>
      </c>
      <c r="S33" s="86" t="str">
        <f t="shared" si="6"/>
        <v/>
      </c>
      <c r="T33" s="87">
        <f t="shared" si="7"/>
        <v>0.18832328474395177</v>
      </c>
      <c r="U33" s="88">
        <f t="shared" si="8"/>
        <v>0.82281920170953216</v>
      </c>
      <c r="W33" s="13" t="str">
        <f t="shared" si="9"/>
        <v>Con</v>
      </c>
      <c r="X33" s="13" t="str">
        <f t="shared" si="10"/>
        <v>Con</v>
      </c>
      <c r="Y33" s="13" t="str">
        <f t="shared" si="11"/>
        <v>Con</v>
      </c>
      <c r="Z33" s="13" t="str">
        <f t="shared" si="12"/>
        <v>Lab</v>
      </c>
      <c r="AA33" s="13" t="str">
        <f t="shared" si="17"/>
        <v>Con</v>
      </c>
      <c r="AB33" s="13" t="str">
        <f t="shared" si="14"/>
        <v>Con</v>
      </c>
      <c r="AC33" s="13" t="str">
        <f t="shared" si="15"/>
        <v>Con</v>
      </c>
    </row>
    <row r="34" spans="1:29" ht="15.75" x14ac:dyDescent="0.25">
      <c r="A34" s="97" t="s">
        <v>46</v>
      </c>
      <c r="B34" s="90" t="s">
        <v>668</v>
      </c>
      <c r="C34" s="98">
        <v>2010</v>
      </c>
      <c r="D34" s="99">
        <v>71874</v>
      </c>
      <c r="E34" s="99">
        <v>44735</v>
      </c>
      <c r="F34" s="78">
        <f t="shared" si="0"/>
        <v>0.62240865959874225</v>
      </c>
      <c r="G34" s="81" t="s">
        <v>4</v>
      </c>
      <c r="H34" s="93">
        <v>19624</v>
      </c>
      <c r="I34" s="106">
        <v>13852</v>
      </c>
      <c r="J34" s="81" t="s">
        <v>7</v>
      </c>
      <c r="K34" s="106">
        <v>5772</v>
      </c>
      <c r="L34" s="94">
        <v>0.12902648932603109</v>
      </c>
      <c r="M34" s="95">
        <v>8.0307204274146421E-2</v>
      </c>
      <c r="N34" s="107">
        <f t="shared" si="1"/>
        <v>2887</v>
      </c>
      <c r="O34" s="107">
        <f t="shared" si="2"/>
        <v>2887</v>
      </c>
      <c r="P34" s="108">
        <f t="shared" si="3"/>
        <v>3594</v>
      </c>
      <c r="Q34" s="96" t="str">
        <f t="shared" si="4"/>
        <v/>
      </c>
      <c r="R34" s="109">
        <f t="shared" si="5"/>
        <v>719</v>
      </c>
      <c r="S34" s="86" t="str">
        <f t="shared" si="6"/>
        <v/>
      </c>
      <c r="T34" s="87">
        <f t="shared" si="7"/>
        <v>8.0307204274146421E-2</v>
      </c>
      <c r="U34" s="88">
        <f t="shared" si="8"/>
        <v>0.70271586387288865</v>
      </c>
      <c r="W34" s="13" t="str">
        <f t="shared" si="9"/>
        <v>Con</v>
      </c>
      <c r="X34" s="13" t="str">
        <f t="shared" si="10"/>
        <v>Con</v>
      </c>
      <c r="Y34" s="13" t="str">
        <f t="shared" si="11"/>
        <v>Lab</v>
      </c>
      <c r="Z34" s="13" t="str">
        <f t="shared" si="12"/>
        <v>Lab</v>
      </c>
      <c r="AA34" s="13" t="str">
        <f t="shared" si="17"/>
        <v>Con</v>
      </c>
      <c r="AB34" s="13" t="str">
        <f>J34</f>
        <v>Lab</v>
      </c>
      <c r="AC34" s="13" t="str">
        <f t="shared" si="15"/>
        <v>Con</v>
      </c>
    </row>
    <row r="35" spans="1:29" ht="15.75" x14ac:dyDescent="0.25">
      <c r="A35" s="100" t="s">
        <v>47</v>
      </c>
      <c r="B35" s="101" t="s">
        <v>662</v>
      </c>
      <c r="C35" s="102">
        <v>2010</v>
      </c>
      <c r="D35" s="103">
        <v>75473</v>
      </c>
      <c r="E35" s="103">
        <v>50654</v>
      </c>
      <c r="F35" s="78">
        <f t="shared" si="0"/>
        <v>0.67115392259483519</v>
      </c>
      <c r="G35" s="81" t="s">
        <v>4</v>
      </c>
      <c r="H35" s="93">
        <v>25590</v>
      </c>
      <c r="I35" s="106">
        <v>12414</v>
      </c>
      <c r="J35" s="81" t="s">
        <v>8</v>
      </c>
      <c r="K35" s="106">
        <v>13176</v>
      </c>
      <c r="L35" s="94">
        <v>0.26011766099419592</v>
      </c>
      <c r="M35" s="95">
        <v>0.17457898851244816</v>
      </c>
      <c r="N35" s="107">
        <f t="shared" si="1"/>
        <v>6589</v>
      </c>
      <c r="O35" s="107">
        <f t="shared" si="2"/>
        <v>6589</v>
      </c>
      <c r="P35" s="108">
        <f t="shared" si="3"/>
        <v>3774</v>
      </c>
      <c r="Q35" s="96" t="str">
        <f t="shared" si="4"/>
        <v/>
      </c>
      <c r="R35" s="109">
        <f t="shared" si="5"/>
        <v>755</v>
      </c>
      <c r="S35" s="85" t="str">
        <f t="shared" si="6"/>
        <v/>
      </c>
      <c r="T35" s="78">
        <f t="shared" si="7"/>
        <v>0.17457898851244816</v>
      </c>
      <c r="U35" s="104">
        <f t="shared" si="8"/>
        <v>0.84573291110728332</v>
      </c>
      <c r="W35" s="13" t="str">
        <f t="shared" si="9"/>
        <v>Con</v>
      </c>
      <c r="X35" s="13" t="str">
        <f t="shared" si="10"/>
        <v>Con</v>
      </c>
      <c r="Y35" s="13" t="str">
        <f t="shared" si="11"/>
        <v>Con</v>
      </c>
      <c r="Z35" s="13" t="str">
        <f t="shared" si="12"/>
        <v>Con</v>
      </c>
      <c r="AA35" s="13" t="str">
        <f t="shared" si="17"/>
        <v>Con</v>
      </c>
      <c r="AB35" s="13" t="str">
        <f>G35</f>
        <v>Con</v>
      </c>
      <c r="AC35" s="13" t="str">
        <f t="shared" si="15"/>
        <v>Con</v>
      </c>
    </row>
    <row r="36" spans="1:29" ht="15.75" x14ac:dyDescent="0.25">
      <c r="A36" s="100" t="s">
        <v>48</v>
      </c>
      <c r="B36" s="101" t="s">
        <v>665</v>
      </c>
      <c r="C36" s="102">
        <v>2010</v>
      </c>
      <c r="D36" s="103">
        <v>76513</v>
      </c>
      <c r="E36" s="103">
        <v>49577</v>
      </c>
      <c r="F36" s="78">
        <f t="shared" si="0"/>
        <v>0.64795524943473659</v>
      </c>
      <c r="G36" s="81" t="s">
        <v>7</v>
      </c>
      <c r="H36" s="93">
        <v>25018</v>
      </c>
      <c r="I36" s="106">
        <v>16803</v>
      </c>
      <c r="J36" s="81" t="s">
        <v>4</v>
      </c>
      <c r="K36" s="106">
        <v>8215</v>
      </c>
      <c r="L36" s="94">
        <v>0.16570183754563608</v>
      </c>
      <c r="M36" s="95">
        <v>0.10736737547867682</v>
      </c>
      <c r="N36" s="107">
        <f t="shared" si="1"/>
        <v>4108</v>
      </c>
      <c r="O36" s="107" t="str">
        <f t="shared" si="2"/>
        <v/>
      </c>
      <c r="P36" s="108">
        <f t="shared" si="3"/>
        <v>3826</v>
      </c>
      <c r="Q36" s="96" t="str">
        <f t="shared" si="4"/>
        <v/>
      </c>
      <c r="R36" s="109">
        <f t="shared" si="5"/>
        <v>766</v>
      </c>
      <c r="S36" s="85" t="str">
        <f t="shared" si="6"/>
        <v/>
      </c>
      <c r="T36" s="78">
        <f t="shared" si="7"/>
        <v>0.10736737547867682</v>
      </c>
      <c r="U36" s="104">
        <f t="shared" si="8"/>
        <v>0.7553226249134134</v>
      </c>
      <c r="W36" s="13" t="str">
        <f t="shared" si="9"/>
        <v>Lab</v>
      </c>
      <c r="X36" s="13" t="str">
        <f t="shared" si="10"/>
        <v>Lab</v>
      </c>
      <c r="Y36" s="13" t="str">
        <f t="shared" si="11"/>
        <v>Lab</v>
      </c>
      <c r="Z36" s="13" t="str">
        <f t="shared" si="12"/>
        <v>Con</v>
      </c>
      <c r="AA36" s="13" t="str">
        <f t="shared" si="17"/>
        <v>Lab</v>
      </c>
      <c r="AB36" s="13" t="str">
        <f>G36</f>
        <v>Lab</v>
      </c>
      <c r="AC36" s="13" t="str">
        <f t="shared" si="15"/>
        <v>Lab</v>
      </c>
    </row>
    <row r="37" spans="1:29" ht="15.75" x14ac:dyDescent="0.25">
      <c r="A37" s="100" t="s">
        <v>49</v>
      </c>
      <c r="B37" s="101" t="s">
        <v>669</v>
      </c>
      <c r="C37" s="102">
        <v>2010</v>
      </c>
      <c r="D37" s="103">
        <v>66686</v>
      </c>
      <c r="E37" s="103">
        <v>47086</v>
      </c>
      <c r="F37" s="78">
        <f t="shared" si="0"/>
        <v>0.70608523528176825</v>
      </c>
      <c r="G37" s="81" t="s">
        <v>8</v>
      </c>
      <c r="H37" s="93">
        <v>26651</v>
      </c>
      <c r="I37" s="106">
        <v>14768</v>
      </c>
      <c r="J37" s="81" t="s">
        <v>4</v>
      </c>
      <c r="K37" s="106">
        <v>11883</v>
      </c>
      <c r="L37" s="94">
        <v>0.25236800747568278</v>
      </c>
      <c r="M37" s="95">
        <v>0.17819332393605855</v>
      </c>
      <c r="N37" s="107">
        <f t="shared" si="1"/>
        <v>5942</v>
      </c>
      <c r="O37" s="107" t="str">
        <f t="shared" si="2"/>
        <v/>
      </c>
      <c r="P37" s="108">
        <f t="shared" si="3"/>
        <v>3335</v>
      </c>
      <c r="Q37" s="96" t="str">
        <f t="shared" si="4"/>
        <v/>
      </c>
      <c r="R37" s="109">
        <f t="shared" si="5"/>
        <v>667</v>
      </c>
      <c r="S37" s="85" t="str">
        <f t="shared" si="6"/>
        <v/>
      </c>
      <c r="T37" s="78">
        <f t="shared" si="7"/>
        <v>0.17819332393605855</v>
      </c>
      <c r="U37" s="104">
        <f t="shared" si="8"/>
        <v>0.88427855921782683</v>
      </c>
      <c r="W37" s="13" t="str">
        <f t="shared" si="9"/>
        <v>LD</v>
      </c>
      <c r="X37" s="13" t="str">
        <f t="shared" si="10"/>
        <v>LD</v>
      </c>
      <c r="Y37" s="13" t="str">
        <f t="shared" si="11"/>
        <v>LD</v>
      </c>
      <c r="Z37" s="13" t="str">
        <f t="shared" si="12"/>
        <v>LD</v>
      </c>
      <c r="AA37" s="13" t="str">
        <f t="shared" si="17"/>
        <v>LD</v>
      </c>
      <c r="AB37" s="13" t="str">
        <f>G37</f>
        <v>LD</v>
      </c>
      <c r="AC37" s="13" t="str">
        <f t="shared" si="15"/>
        <v>LD</v>
      </c>
    </row>
    <row r="38" spans="1:29" ht="15.75" x14ac:dyDescent="0.25">
      <c r="A38" s="100" t="s">
        <v>50</v>
      </c>
      <c r="B38" s="101" t="s">
        <v>667</v>
      </c>
      <c r="C38" s="102">
        <v>2010</v>
      </c>
      <c r="D38" s="103">
        <v>76738</v>
      </c>
      <c r="E38" s="103">
        <v>51109</v>
      </c>
      <c r="F38" s="78">
        <f t="shared" si="0"/>
        <v>0.66601944277932701</v>
      </c>
      <c r="G38" s="81" t="s">
        <v>7</v>
      </c>
      <c r="H38" s="93">
        <v>21565</v>
      </c>
      <c r="I38" s="106">
        <v>17159</v>
      </c>
      <c r="J38" s="81" t="s">
        <v>4</v>
      </c>
      <c r="K38" s="106">
        <v>4406</v>
      </c>
      <c r="L38" s="94">
        <v>8.6207908587528609E-2</v>
      </c>
      <c r="M38" s="95">
        <v>5.7416143240636972E-2</v>
      </c>
      <c r="N38" s="107">
        <f t="shared" si="1"/>
        <v>2204</v>
      </c>
      <c r="O38" s="107" t="str">
        <f t="shared" si="2"/>
        <v/>
      </c>
      <c r="P38" s="108">
        <f t="shared" si="3"/>
        <v>3837</v>
      </c>
      <c r="Q38" s="96" t="str">
        <f t="shared" si="4"/>
        <v/>
      </c>
      <c r="R38" s="109">
        <f t="shared" si="5"/>
        <v>768</v>
      </c>
      <c r="S38" s="85" t="str">
        <f t="shared" si="6"/>
        <v/>
      </c>
      <c r="T38" s="78">
        <f t="shared" si="7"/>
        <v>5.7416143240636972E-2</v>
      </c>
      <c r="U38" s="104">
        <f t="shared" si="8"/>
        <v>0.72343558601996394</v>
      </c>
      <c r="W38" s="13" t="str">
        <f t="shared" si="9"/>
        <v>Lab</v>
      </c>
      <c r="X38" s="13" t="str">
        <f t="shared" si="10"/>
        <v>Lab</v>
      </c>
      <c r="Y38" s="13" t="str">
        <f t="shared" si="11"/>
        <v>Con</v>
      </c>
      <c r="Z38" s="13" t="str">
        <f t="shared" si="12"/>
        <v>Con</v>
      </c>
      <c r="AA38" s="13" t="str">
        <f t="shared" si="17"/>
        <v>Lab</v>
      </c>
      <c r="AB38" s="13" t="str">
        <f>G38</f>
        <v>Lab</v>
      </c>
      <c r="AC38" s="13" t="str">
        <f t="shared" si="15"/>
        <v>Lab</v>
      </c>
    </row>
    <row r="39" spans="1:29" ht="15.75" x14ac:dyDescent="0.25">
      <c r="A39" s="100" t="s">
        <v>51</v>
      </c>
      <c r="B39" s="101" t="s">
        <v>666</v>
      </c>
      <c r="C39" s="102">
        <v>2010</v>
      </c>
      <c r="D39" s="103">
        <v>74311</v>
      </c>
      <c r="E39" s="103">
        <v>48792</v>
      </c>
      <c r="F39" s="78">
        <f t="shared" si="0"/>
        <v>0.6565918908371573</v>
      </c>
      <c r="G39" s="81" t="s">
        <v>4</v>
      </c>
      <c r="H39" s="93">
        <v>23103</v>
      </c>
      <c r="I39" s="106">
        <v>17126</v>
      </c>
      <c r="J39" s="81" t="s">
        <v>7</v>
      </c>
      <c r="K39" s="106">
        <v>5977</v>
      </c>
      <c r="L39" s="94">
        <v>0.12249959009673717</v>
      </c>
      <c r="M39" s="95">
        <v>8.0432237488393371E-2</v>
      </c>
      <c r="N39" s="107">
        <f t="shared" si="1"/>
        <v>2989</v>
      </c>
      <c r="O39" s="107">
        <f t="shared" si="2"/>
        <v>2989</v>
      </c>
      <c r="P39" s="108">
        <f t="shared" si="3"/>
        <v>3716</v>
      </c>
      <c r="Q39" s="96" t="str">
        <f t="shared" si="4"/>
        <v/>
      </c>
      <c r="R39" s="109">
        <f t="shared" si="5"/>
        <v>744</v>
      </c>
      <c r="S39" s="85" t="str">
        <f t="shared" si="6"/>
        <v/>
      </c>
      <c r="T39" s="78">
        <f t="shared" si="7"/>
        <v>8.0432237488393371E-2</v>
      </c>
      <c r="U39" s="104">
        <f t="shared" si="8"/>
        <v>0.73702412832555064</v>
      </c>
      <c r="W39" s="13" t="str">
        <f t="shared" si="9"/>
        <v>Con</v>
      </c>
      <c r="X39" s="13" t="str">
        <f t="shared" si="10"/>
        <v>Con</v>
      </c>
      <c r="Y39" s="13" t="str">
        <f t="shared" si="11"/>
        <v>Lab</v>
      </c>
      <c r="Z39" s="13" t="str">
        <f t="shared" si="12"/>
        <v>Lab</v>
      </c>
      <c r="AA39" s="13" t="str">
        <f t="shared" si="17"/>
        <v>Con</v>
      </c>
      <c r="AB39" s="13" t="str">
        <f>J39</f>
        <v>Lab</v>
      </c>
      <c r="AC39" s="13" t="str">
        <f t="shared" si="15"/>
        <v>Con</v>
      </c>
    </row>
    <row r="40" spans="1:29" ht="15.75" x14ac:dyDescent="0.25">
      <c r="A40" s="100" t="s">
        <v>52</v>
      </c>
      <c r="B40" s="101" t="s">
        <v>662</v>
      </c>
      <c r="C40" s="102">
        <v>2010</v>
      </c>
      <c r="D40" s="103">
        <v>74982</v>
      </c>
      <c r="E40" s="103">
        <v>52490</v>
      </c>
      <c r="F40" s="78">
        <f t="shared" si="0"/>
        <v>0.7000346749886639</v>
      </c>
      <c r="G40" s="81" t="s">
        <v>4</v>
      </c>
      <c r="H40" s="93">
        <v>32053</v>
      </c>
      <c r="I40" s="106">
        <v>10271</v>
      </c>
      <c r="J40" s="81" t="s">
        <v>8</v>
      </c>
      <c r="K40" s="106">
        <v>21782</v>
      </c>
      <c r="L40" s="94">
        <v>0.41497428081539339</v>
      </c>
      <c r="M40" s="95">
        <v>0.29049638579925852</v>
      </c>
      <c r="N40" s="107">
        <f t="shared" si="1"/>
        <v>10892</v>
      </c>
      <c r="O40" s="107">
        <f t="shared" si="2"/>
        <v>10892</v>
      </c>
      <c r="P40" s="108">
        <f t="shared" si="3"/>
        <v>3750</v>
      </c>
      <c r="Q40" s="96" t="str">
        <f t="shared" si="4"/>
        <v/>
      </c>
      <c r="R40" s="109">
        <f t="shared" si="5"/>
        <v>750</v>
      </c>
      <c r="S40" s="85" t="str">
        <f t="shared" si="6"/>
        <v/>
      </c>
      <c r="T40" s="78">
        <f t="shared" si="7"/>
        <v>0.29049638579925852</v>
      </c>
      <c r="U40" s="104">
        <f t="shared" si="8"/>
        <v>0.99053106078792241</v>
      </c>
      <c r="W40" s="13" t="str">
        <f t="shared" si="9"/>
        <v>Con</v>
      </c>
      <c r="X40" s="13" t="str">
        <f t="shared" si="10"/>
        <v>Con</v>
      </c>
      <c r="Y40" s="13" t="str">
        <f t="shared" si="11"/>
        <v>Con</v>
      </c>
      <c r="Z40" s="13" t="str">
        <f t="shared" si="12"/>
        <v>Con</v>
      </c>
      <c r="AA40" s="13" t="str">
        <f t="shared" si="17"/>
        <v>Con</v>
      </c>
      <c r="AB40" s="13" t="str">
        <f>G40</f>
        <v>Con</v>
      </c>
      <c r="AC40" s="13" t="str">
        <f t="shared" si="15"/>
        <v>Con</v>
      </c>
    </row>
    <row r="41" spans="1:29" ht="15.75" x14ac:dyDescent="0.25">
      <c r="A41" s="100" t="s">
        <v>53</v>
      </c>
      <c r="B41" s="101" t="s">
        <v>666</v>
      </c>
      <c r="C41" s="102">
        <v>2010</v>
      </c>
      <c r="D41" s="103">
        <v>66219</v>
      </c>
      <c r="E41" s="103">
        <v>47686</v>
      </c>
      <c r="F41" s="78">
        <f t="shared" si="0"/>
        <v>0.72012564369742826</v>
      </c>
      <c r="G41" s="81" t="s">
        <v>4</v>
      </c>
      <c r="H41" s="93">
        <v>27597</v>
      </c>
      <c r="I41" s="106">
        <v>9813</v>
      </c>
      <c r="J41" s="81" t="s">
        <v>8</v>
      </c>
      <c r="K41" s="106">
        <v>17784</v>
      </c>
      <c r="L41" s="94">
        <v>0.37293964685651976</v>
      </c>
      <c r="M41" s="95">
        <v>0.26856340325284284</v>
      </c>
      <c r="N41" s="107">
        <f t="shared" si="1"/>
        <v>8893</v>
      </c>
      <c r="O41" s="107">
        <f t="shared" si="2"/>
        <v>8893</v>
      </c>
      <c r="P41" s="108">
        <f t="shared" si="3"/>
        <v>3311</v>
      </c>
      <c r="Q41" s="96" t="str">
        <f t="shared" si="4"/>
        <v/>
      </c>
      <c r="R41" s="109">
        <f t="shared" si="5"/>
        <v>663</v>
      </c>
      <c r="S41" s="85" t="str">
        <f t="shared" si="6"/>
        <v/>
      </c>
      <c r="T41" s="78">
        <f t="shared" si="7"/>
        <v>0.26856340325284284</v>
      </c>
      <c r="U41" s="104">
        <f t="shared" si="8"/>
        <v>0.98868904695027116</v>
      </c>
      <c r="W41" s="13" t="str">
        <f t="shared" si="9"/>
        <v>Con</v>
      </c>
      <c r="X41" s="13" t="str">
        <f t="shared" si="10"/>
        <v>Con</v>
      </c>
      <c r="Y41" s="13" t="str">
        <f t="shared" si="11"/>
        <v>Con</v>
      </c>
      <c r="Z41" s="13" t="str">
        <f t="shared" si="12"/>
        <v>Con</v>
      </c>
      <c r="AA41" s="13" t="str">
        <f t="shared" si="17"/>
        <v>Con</v>
      </c>
      <c r="AB41" s="13" t="str">
        <f>G41</f>
        <v>Con</v>
      </c>
      <c r="AC41" s="13" t="str">
        <f t="shared" si="15"/>
        <v>Con</v>
      </c>
    </row>
    <row r="42" spans="1:29" ht="15.75" x14ac:dyDescent="0.25">
      <c r="A42" s="100" t="s">
        <v>54</v>
      </c>
      <c r="B42" s="101" t="s">
        <v>668</v>
      </c>
      <c r="C42" s="102">
        <v>2010</v>
      </c>
      <c r="D42" s="103">
        <v>68530</v>
      </c>
      <c r="E42" s="103">
        <v>45102</v>
      </c>
      <c r="F42" s="78">
        <f t="shared" si="0"/>
        <v>0.65813512330366264</v>
      </c>
      <c r="G42" s="81" t="s">
        <v>4</v>
      </c>
      <c r="H42" s="93">
        <v>17546</v>
      </c>
      <c r="I42" s="106">
        <v>16193</v>
      </c>
      <c r="J42" s="81" t="s">
        <v>7</v>
      </c>
      <c r="K42" s="106">
        <v>1353</v>
      </c>
      <c r="L42" s="94">
        <v>2.9998669682054013E-2</v>
      </c>
      <c r="M42" s="95">
        <v>1.9743178170144461E-2</v>
      </c>
      <c r="N42" s="107">
        <f t="shared" si="1"/>
        <v>677</v>
      </c>
      <c r="O42" s="107">
        <f t="shared" si="2"/>
        <v>677</v>
      </c>
      <c r="P42" s="108">
        <f t="shared" si="3"/>
        <v>3427</v>
      </c>
      <c r="Q42" s="96" t="str">
        <f t="shared" si="4"/>
        <v>YES</v>
      </c>
      <c r="R42" s="109">
        <f t="shared" si="5"/>
        <v>686</v>
      </c>
      <c r="S42" s="85" t="str">
        <f t="shared" si="6"/>
        <v/>
      </c>
      <c r="T42" s="78">
        <f t="shared" si="7"/>
        <v>1.9743178170144461E-2</v>
      </c>
      <c r="U42" s="104">
        <f t="shared" si="8"/>
        <v>0.67787830147380712</v>
      </c>
      <c r="W42" s="13" t="str">
        <f t="shared" si="9"/>
        <v>Lab</v>
      </c>
      <c r="X42" s="13" t="str">
        <f t="shared" si="10"/>
        <v>Con</v>
      </c>
      <c r="Y42" s="13" t="str">
        <f t="shared" si="11"/>
        <v>Lab</v>
      </c>
      <c r="Z42" s="13" t="str">
        <f t="shared" si="12"/>
        <v>Lab</v>
      </c>
      <c r="AA42" s="13" t="str">
        <f>J42</f>
        <v>Lab</v>
      </c>
      <c r="AB42" s="13" t="str">
        <f>J42</f>
        <v>Lab</v>
      </c>
      <c r="AC42" s="13" t="str">
        <f>J42</f>
        <v>Lab</v>
      </c>
    </row>
    <row r="43" spans="1:29" ht="15.75" x14ac:dyDescent="0.25">
      <c r="A43" s="100" t="s">
        <v>55</v>
      </c>
      <c r="B43" s="101" t="s">
        <v>668</v>
      </c>
      <c r="C43" s="102">
        <v>2010</v>
      </c>
      <c r="D43" s="103">
        <v>76310</v>
      </c>
      <c r="E43" s="103">
        <v>54897</v>
      </c>
      <c r="F43" s="78">
        <f t="shared" si="0"/>
        <v>0.7193945747608439</v>
      </c>
      <c r="G43" s="81" t="s">
        <v>4</v>
      </c>
      <c r="H43" s="93">
        <v>28815</v>
      </c>
      <c r="I43" s="106">
        <v>13663</v>
      </c>
      <c r="J43" s="81" t="s">
        <v>8</v>
      </c>
      <c r="K43" s="106">
        <v>15152</v>
      </c>
      <c r="L43" s="94">
        <v>0.27600779641874784</v>
      </c>
      <c r="M43" s="95">
        <v>0.19855851133534269</v>
      </c>
      <c r="N43" s="107">
        <f t="shared" si="1"/>
        <v>7577</v>
      </c>
      <c r="O43" s="107">
        <f t="shared" si="2"/>
        <v>7577</v>
      </c>
      <c r="P43" s="108">
        <f t="shared" si="3"/>
        <v>3816</v>
      </c>
      <c r="Q43" s="96" t="str">
        <f t="shared" si="4"/>
        <v/>
      </c>
      <c r="R43" s="109">
        <f t="shared" si="5"/>
        <v>764</v>
      </c>
      <c r="S43" s="85" t="str">
        <f t="shared" si="6"/>
        <v/>
      </c>
      <c r="T43" s="78">
        <f t="shared" si="7"/>
        <v>0.19855851133534269</v>
      </c>
      <c r="U43" s="104">
        <f t="shared" si="8"/>
        <v>0.91795308609618664</v>
      </c>
      <c r="W43" s="13" t="str">
        <f t="shared" si="9"/>
        <v>Con</v>
      </c>
      <c r="X43" s="13" t="str">
        <f t="shared" si="10"/>
        <v>Con</v>
      </c>
      <c r="Y43" s="13" t="str">
        <f t="shared" si="11"/>
        <v>Con</v>
      </c>
      <c r="Z43" s="13" t="str">
        <f t="shared" si="12"/>
        <v>Con</v>
      </c>
      <c r="AA43" s="13" t="str">
        <f>G43</f>
        <v>Con</v>
      </c>
      <c r="AB43" s="13" t="str">
        <f t="shared" ref="AB43:AB69" si="18">G43</f>
        <v>Con</v>
      </c>
      <c r="AC43" s="13" t="str">
        <f t="shared" ref="AC43:AC69" si="19">G43</f>
        <v>Con</v>
      </c>
    </row>
    <row r="44" spans="1:29" ht="15.75" x14ac:dyDescent="0.25">
      <c r="A44" s="100" t="s">
        <v>56</v>
      </c>
      <c r="B44" s="101" t="s">
        <v>668</v>
      </c>
      <c r="C44" s="102">
        <v>2010</v>
      </c>
      <c r="D44" s="103">
        <v>78060</v>
      </c>
      <c r="E44" s="103">
        <v>55552</v>
      </c>
      <c r="F44" s="78">
        <f t="shared" si="0"/>
        <v>0.71165769920573918</v>
      </c>
      <c r="G44" s="81" t="s">
        <v>4</v>
      </c>
      <c r="H44" s="93">
        <v>30989</v>
      </c>
      <c r="I44" s="106">
        <v>12047</v>
      </c>
      <c r="J44" s="81" t="s">
        <v>8</v>
      </c>
      <c r="K44" s="106">
        <v>18942</v>
      </c>
      <c r="L44" s="94">
        <v>0.34097782258064518</v>
      </c>
      <c r="M44" s="95">
        <v>0.24265949269792467</v>
      </c>
      <c r="N44" s="107">
        <f t="shared" si="1"/>
        <v>9472</v>
      </c>
      <c r="O44" s="107">
        <f t="shared" si="2"/>
        <v>9472</v>
      </c>
      <c r="P44" s="108">
        <f t="shared" si="3"/>
        <v>3903</v>
      </c>
      <c r="Q44" s="96" t="str">
        <f t="shared" si="4"/>
        <v/>
      </c>
      <c r="R44" s="109">
        <f t="shared" si="5"/>
        <v>781</v>
      </c>
      <c r="S44" s="85" t="str">
        <f t="shared" si="6"/>
        <v/>
      </c>
      <c r="T44" s="78">
        <f t="shared" si="7"/>
        <v>0.24265949269792467</v>
      </c>
      <c r="U44" s="104">
        <f t="shared" si="8"/>
        <v>0.95431719190366382</v>
      </c>
      <c r="W44" s="13" t="str">
        <f t="shared" si="9"/>
        <v>Con</v>
      </c>
      <c r="X44" s="13" t="str">
        <f t="shared" si="10"/>
        <v>Con</v>
      </c>
      <c r="Y44" s="13" t="str">
        <f t="shared" si="11"/>
        <v>Con</v>
      </c>
      <c r="Z44" s="13" t="str">
        <f t="shared" si="12"/>
        <v>Con</v>
      </c>
      <c r="AA44" s="13" t="str">
        <f>G44</f>
        <v>Con</v>
      </c>
      <c r="AB44" s="13" t="str">
        <f t="shared" si="18"/>
        <v>Con</v>
      </c>
      <c r="AC44" s="13" t="str">
        <f t="shared" si="19"/>
        <v>Con</v>
      </c>
    </row>
    <row r="45" spans="1:29" ht="15.75" x14ac:dyDescent="0.25">
      <c r="A45" s="100" t="s">
        <v>57</v>
      </c>
      <c r="B45" s="101" t="s">
        <v>668</v>
      </c>
      <c r="C45" s="102">
        <v>2010</v>
      </c>
      <c r="D45" s="103">
        <v>76559</v>
      </c>
      <c r="E45" s="103">
        <v>50774</v>
      </c>
      <c r="F45" s="78">
        <f t="shared" si="0"/>
        <v>0.663200930001698</v>
      </c>
      <c r="G45" s="81" t="s">
        <v>4</v>
      </c>
      <c r="H45" s="93">
        <v>26815</v>
      </c>
      <c r="I45" s="106">
        <v>10166</v>
      </c>
      <c r="J45" s="81" t="s">
        <v>8</v>
      </c>
      <c r="K45" s="106">
        <v>16649</v>
      </c>
      <c r="L45" s="94">
        <v>0.32790404537755546</v>
      </c>
      <c r="M45" s="95">
        <v>0.21746626784571377</v>
      </c>
      <c r="N45" s="107">
        <f t="shared" si="1"/>
        <v>8325</v>
      </c>
      <c r="O45" s="107">
        <f t="shared" si="2"/>
        <v>8325</v>
      </c>
      <c r="P45" s="108">
        <f t="shared" si="3"/>
        <v>3828</v>
      </c>
      <c r="Q45" s="96" t="str">
        <f t="shared" si="4"/>
        <v/>
      </c>
      <c r="R45" s="109">
        <f t="shared" si="5"/>
        <v>766</v>
      </c>
      <c r="S45" s="85" t="str">
        <f t="shared" si="6"/>
        <v/>
      </c>
      <c r="T45" s="78">
        <f t="shared" si="7"/>
        <v>0.21746626784571377</v>
      </c>
      <c r="U45" s="104">
        <f t="shared" si="8"/>
        <v>0.88066719784741176</v>
      </c>
      <c r="W45" s="13" t="str">
        <f t="shared" si="9"/>
        <v>Con</v>
      </c>
      <c r="X45" s="13" t="str">
        <f t="shared" si="10"/>
        <v>Con</v>
      </c>
      <c r="Y45" s="13" t="str">
        <f t="shared" si="11"/>
        <v>Con</v>
      </c>
      <c r="Z45" s="13" t="str">
        <f t="shared" si="12"/>
        <v>Con</v>
      </c>
      <c r="AA45" s="13" t="str">
        <f>G45</f>
        <v>Con</v>
      </c>
      <c r="AB45" s="13" t="str">
        <f t="shared" si="18"/>
        <v>Con</v>
      </c>
      <c r="AC45" s="13" t="str">
        <f t="shared" si="19"/>
        <v>Con</v>
      </c>
    </row>
    <row r="46" spans="1:29" ht="15.75" x14ac:dyDescent="0.25">
      <c r="A46" s="100" t="s">
        <v>58</v>
      </c>
      <c r="B46" s="101" t="s">
        <v>674</v>
      </c>
      <c r="C46" s="102">
        <v>2010</v>
      </c>
      <c r="D46" s="103">
        <v>59007</v>
      </c>
      <c r="E46" s="103">
        <v>34488</v>
      </c>
      <c r="F46" s="78">
        <f t="shared" si="0"/>
        <v>0.58447302862372263</v>
      </c>
      <c r="G46" s="81" t="s">
        <v>3</v>
      </c>
      <c r="H46" s="93">
        <v>12839</v>
      </c>
      <c r="I46" s="106">
        <v>11306</v>
      </c>
      <c r="J46" s="81" t="s">
        <v>5</v>
      </c>
      <c r="K46" s="106">
        <v>1533</v>
      </c>
      <c r="L46" s="94">
        <v>4.4450243562978428E-2</v>
      </c>
      <c r="M46" s="95">
        <v>2.5979968478316132E-2</v>
      </c>
      <c r="N46" s="107">
        <f t="shared" si="1"/>
        <v>767</v>
      </c>
      <c r="O46" s="107" t="str">
        <f t="shared" si="2"/>
        <v/>
      </c>
      <c r="P46" s="108">
        <f t="shared" si="3"/>
        <v>2951</v>
      </c>
      <c r="Q46" s="96" t="str">
        <f t="shared" si="4"/>
        <v>YES</v>
      </c>
      <c r="R46" s="109">
        <f t="shared" si="5"/>
        <v>591</v>
      </c>
      <c r="S46" s="85" t="str">
        <f t="shared" si="6"/>
        <v/>
      </c>
      <c r="T46" s="78">
        <f t="shared" si="7"/>
        <v>2.5979968478316132E-2</v>
      </c>
      <c r="U46" s="104">
        <f t="shared" si="8"/>
        <v>0.61045299710203882</v>
      </c>
      <c r="W46" s="13" t="str">
        <f t="shared" si="9"/>
        <v>DUP</v>
      </c>
      <c r="X46" s="13" t="str">
        <f t="shared" si="10"/>
        <v>APNI</v>
      </c>
      <c r="Y46" s="13" t="str">
        <f t="shared" si="11"/>
        <v>DUP</v>
      </c>
      <c r="Z46" s="13" t="str">
        <f t="shared" si="12"/>
        <v>DUP</v>
      </c>
      <c r="AA46" s="13" t="str">
        <f>J46</f>
        <v>DUP</v>
      </c>
      <c r="AB46" s="13" t="str">
        <f t="shared" si="18"/>
        <v>APNI</v>
      </c>
      <c r="AC46" s="13" t="str">
        <f t="shared" si="19"/>
        <v>APNI</v>
      </c>
    </row>
    <row r="47" spans="1:29" ht="15.75" x14ac:dyDescent="0.25">
      <c r="A47" s="100" t="s">
        <v>59</v>
      </c>
      <c r="B47" s="101" t="s">
        <v>674</v>
      </c>
      <c r="C47" s="102">
        <v>2010</v>
      </c>
      <c r="D47" s="103">
        <v>65504</v>
      </c>
      <c r="E47" s="103">
        <v>36993</v>
      </c>
      <c r="F47" s="78">
        <f t="shared" si="0"/>
        <v>0.56474413776257937</v>
      </c>
      <c r="G47" s="81" t="s">
        <v>5</v>
      </c>
      <c r="H47" s="93">
        <v>14812</v>
      </c>
      <c r="I47" s="106">
        <v>12588</v>
      </c>
      <c r="J47" s="81" t="s">
        <v>11</v>
      </c>
      <c r="K47" s="106">
        <v>2224</v>
      </c>
      <c r="L47" s="94">
        <v>6.0119482064174307E-2</v>
      </c>
      <c r="M47" s="95">
        <v>3.3952125061064972E-2</v>
      </c>
      <c r="N47" s="107">
        <f t="shared" si="1"/>
        <v>1113</v>
      </c>
      <c r="O47" s="107" t="str">
        <f t="shared" si="2"/>
        <v/>
      </c>
      <c r="P47" s="108">
        <f t="shared" si="3"/>
        <v>3276</v>
      </c>
      <c r="Q47" s="96" t="str">
        <f t="shared" si="4"/>
        <v>YES</v>
      </c>
      <c r="R47" s="109">
        <f t="shared" si="5"/>
        <v>656</v>
      </c>
      <c r="S47" s="85" t="str">
        <f t="shared" si="6"/>
        <v/>
      </c>
      <c r="T47" s="78">
        <f t="shared" si="7"/>
        <v>3.3952125061064972E-2</v>
      </c>
      <c r="U47" s="104">
        <f t="shared" si="8"/>
        <v>0.5986962628236443</v>
      </c>
      <c r="W47" s="13" t="str">
        <f t="shared" si="9"/>
        <v>SF</v>
      </c>
      <c r="X47" s="13" t="str">
        <f t="shared" si="10"/>
        <v>DUP</v>
      </c>
      <c r="Y47" s="13" t="str">
        <f t="shared" si="11"/>
        <v>SF</v>
      </c>
      <c r="Z47" s="13" t="str">
        <f t="shared" si="12"/>
        <v>SF</v>
      </c>
      <c r="AA47" s="13" t="str">
        <f>J47</f>
        <v>SF</v>
      </c>
      <c r="AB47" s="13" t="str">
        <f t="shared" si="18"/>
        <v>DUP</v>
      </c>
      <c r="AC47" s="13" t="str">
        <f t="shared" si="19"/>
        <v>DUP</v>
      </c>
    </row>
    <row r="48" spans="1:29" ht="15.75" x14ac:dyDescent="0.25">
      <c r="A48" s="100" t="s">
        <v>60</v>
      </c>
      <c r="B48" s="101" t="s">
        <v>674</v>
      </c>
      <c r="C48" s="102">
        <v>2010</v>
      </c>
      <c r="D48" s="103">
        <v>59524</v>
      </c>
      <c r="E48" s="103">
        <v>34186</v>
      </c>
      <c r="F48" s="78">
        <f t="shared" si="0"/>
        <v>0.57432296216652112</v>
      </c>
      <c r="G48" s="81" t="s">
        <v>10</v>
      </c>
      <c r="H48" s="93">
        <v>14026</v>
      </c>
      <c r="I48" s="106">
        <v>8100</v>
      </c>
      <c r="J48" s="81" t="s">
        <v>5</v>
      </c>
      <c r="K48" s="106">
        <v>5926</v>
      </c>
      <c r="L48" s="94">
        <v>0.17334581407593752</v>
      </c>
      <c r="M48" s="95">
        <v>9.9556481419259463E-2</v>
      </c>
      <c r="N48" s="107">
        <f t="shared" si="1"/>
        <v>2964</v>
      </c>
      <c r="O48" s="107" t="str">
        <f t="shared" si="2"/>
        <v/>
      </c>
      <c r="P48" s="108">
        <f t="shared" si="3"/>
        <v>2977</v>
      </c>
      <c r="Q48" s="96" t="str">
        <f t="shared" si="4"/>
        <v/>
      </c>
      <c r="R48" s="109">
        <f t="shared" si="5"/>
        <v>596</v>
      </c>
      <c r="S48" s="85" t="str">
        <f t="shared" si="6"/>
        <v/>
      </c>
      <c r="T48" s="78">
        <f t="shared" si="7"/>
        <v>9.9556481419259463E-2</v>
      </c>
      <c r="U48" s="104">
        <f t="shared" si="8"/>
        <v>0.67387944358578056</v>
      </c>
      <c r="W48" s="13" t="str">
        <f t="shared" si="9"/>
        <v>SDLP</v>
      </c>
      <c r="X48" s="13" t="str">
        <f t="shared" si="10"/>
        <v>SDLP</v>
      </c>
      <c r="Y48" s="13" t="str">
        <f t="shared" si="11"/>
        <v>DUP</v>
      </c>
      <c r="Z48" s="13" t="str">
        <f t="shared" si="12"/>
        <v>DUP</v>
      </c>
      <c r="AA48" s="13" t="str">
        <f>G48</f>
        <v>SDLP</v>
      </c>
      <c r="AB48" s="13" t="str">
        <f t="shared" si="18"/>
        <v>SDLP</v>
      </c>
      <c r="AC48" s="13" t="str">
        <f t="shared" si="19"/>
        <v>SDLP</v>
      </c>
    </row>
    <row r="49" spans="1:29" ht="15.75" x14ac:dyDescent="0.25">
      <c r="A49" s="100" t="s">
        <v>61</v>
      </c>
      <c r="B49" s="101" t="s">
        <v>674</v>
      </c>
      <c r="C49" s="102">
        <v>2010</v>
      </c>
      <c r="D49" s="103">
        <v>59522</v>
      </c>
      <c r="E49" s="103">
        <v>32133</v>
      </c>
      <c r="F49" s="78">
        <f t="shared" si="0"/>
        <v>0.53985081146466851</v>
      </c>
      <c r="G49" s="81" t="s">
        <v>11</v>
      </c>
      <c r="H49" s="93">
        <v>22840</v>
      </c>
      <c r="I49" s="106">
        <v>5261</v>
      </c>
      <c r="J49" s="81" t="s">
        <v>10</v>
      </c>
      <c r="K49" s="106">
        <v>17579</v>
      </c>
      <c r="L49" s="94">
        <v>0.54706999035259707</v>
      </c>
      <c r="M49" s="95">
        <v>0.29533617821981789</v>
      </c>
      <c r="N49" s="107">
        <f t="shared" si="1"/>
        <v>8790</v>
      </c>
      <c r="O49" s="107" t="str">
        <f t="shared" si="2"/>
        <v/>
      </c>
      <c r="P49" s="108">
        <f t="shared" si="3"/>
        <v>2977</v>
      </c>
      <c r="Q49" s="96" t="str">
        <f t="shared" si="4"/>
        <v/>
      </c>
      <c r="R49" s="109">
        <f t="shared" si="5"/>
        <v>596</v>
      </c>
      <c r="S49" s="85" t="str">
        <f t="shared" si="6"/>
        <v/>
      </c>
      <c r="T49" s="78">
        <f t="shared" si="7"/>
        <v>0.29533617821981789</v>
      </c>
      <c r="U49" s="104">
        <f t="shared" si="8"/>
        <v>0.83518698968448635</v>
      </c>
      <c r="W49" s="13" t="str">
        <f t="shared" si="9"/>
        <v>SF</v>
      </c>
      <c r="X49" s="13" t="str">
        <f t="shared" si="10"/>
        <v>SF</v>
      </c>
      <c r="Y49" s="13" t="str">
        <f t="shared" si="11"/>
        <v>SF</v>
      </c>
      <c r="Z49" s="13" t="str">
        <f t="shared" si="12"/>
        <v>SDLP</v>
      </c>
      <c r="AA49" s="13" t="str">
        <f>G49</f>
        <v>SF</v>
      </c>
      <c r="AB49" s="13" t="str">
        <f t="shared" si="18"/>
        <v>SF</v>
      </c>
      <c r="AC49" s="13" t="str">
        <f t="shared" si="19"/>
        <v>SF</v>
      </c>
    </row>
    <row r="50" spans="1:29" ht="15.75" x14ac:dyDescent="0.25">
      <c r="A50" s="100" t="s">
        <v>62</v>
      </c>
      <c r="B50" s="101" t="s">
        <v>666</v>
      </c>
      <c r="C50" s="102">
        <v>2010</v>
      </c>
      <c r="D50" s="103">
        <v>77628</v>
      </c>
      <c r="E50" s="103">
        <v>44651</v>
      </c>
      <c r="F50" s="78">
        <f t="shared" si="0"/>
        <v>0.57519194105219762</v>
      </c>
      <c r="G50" s="81" t="s">
        <v>8</v>
      </c>
      <c r="H50" s="93">
        <v>21590</v>
      </c>
      <c r="I50" s="106">
        <v>13060</v>
      </c>
      <c r="J50" s="81" t="s">
        <v>7</v>
      </c>
      <c r="K50" s="106">
        <v>8530</v>
      </c>
      <c r="L50" s="94">
        <v>0.1910371548229603</v>
      </c>
      <c r="M50" s="95">
        <v>0.10988303189570774</v>
      </c>
      <c r="N50" s="107">
        <f t="shared" si="1"/>
        <v>4266</v>
      </c>
      <c r="O50" s="107" t="str">
        <f t="shared" si="2"/>
        <v/>
      </c>
      <c r="P50" s="108">
        <f t="shared" si="3"/>
        <v>3882</v>
      </c>
      <c r="Q50" s="96" t="str">
        <f t="shared" si="4"/>
        <v/>
      </c>
      <c r="R50" s="109">
        <f t="shared" si="5"/>
        <v>777</v>
      </c>
      <c r="S50" s="85" t="str">
        <f t="shared" si="6"/>
        <v/>
      </c>
      <c r="T50" s="78">
        <f t="shared" si="7"/>
        <v>0.10988303189570774</v>
      </c>
      <c r="U50" s="104">
        <f t="shared" si="8"/>
        <v>0.68507497294790531</v>
      </c>
      <c r="W50" s="13" t="str">
        <f t="shared" si="9"/>
        <v>LD</v>
      </c>
      <c r="X50" s="13" t="str">
        <f t="shared" si="10"/>
        <v>LD</v>
      </c>
      <c r="Y50" s="13" t="str">
        <f t="shared" si="11"/>
        <v>Lab</v>
      </c>
      <c r="Z50" s="13" t="str">
        <f t="shared" si="12"/>
        <v>Lab</v>
      </c>
      <c r="AA50" s="13" t="str">
        <f>G50</f>
        <v>LD</v>
      </c>
      <c r="AB50" s="13" t="str">
        <f t="shared" si="18"/>
        <v>LD</v>
      </c>
      <c r="AC50" s="13" t="str">
        <f t="shared" si="19"/>
        <v>LD</v>
      </c>
    </row>
    <row r="51" spans="1:29" ht="15.75" x14ac:dyDescent="0.25">
      <c r="A51" s="100" t="s">
        <v>64</v>
      </c>
      <c r="B51" s="101" t="s">
        <v>661</v>
      </c>
      <c r="C51" s="102">
        <v>2010</v>
      </c>
      <c r="D51" s="103">
        <v>73826</v>
      </c>
      <c r="E51" s="103">
        <v>49014</v>
      </c>
      <c r="F51" s="78">
        <f t="shared" si="0"/>
        <v>0.66391244277083949</v>
      </c>
      <c r="G51" s="81" t="s">
        <v>8</v>
      </c>
      <c r="H51" s="93">
        <v>22230</v>
      </c>
      <c r="I51" s="106">
        <v>16555</v>
      </c>
      <c r="J51" s="81" t="s">
        <v>4</v>
      </c>
      <c r="K51" s="106">
        <v>5675</v>
      </c>
      <c r="L51" s="94">
        <v>0.11578324560329702</v>
      </c>
      <c r="M51" s="95">
        <v>7.6869937420420989E-2</v>
      </c>
      <c r="N51" s="107">
        <f t="shared" si="1"/>
        <v>2838</v>
      </c>
      <c r="O51" s="107" t="str">
        <f t="shared" si="2"/>
        <v/>
      </c>
      <c r="P51" s="108">
        <f t="shared" si="3"/>
        <v>3692</v>
      </c>
      <c r="Q51" s="96" t="str">
        <f t="shared" si="4"/>
        <v/>
      </c>
      <c r="R51" s="109">
        <f t="shared" si="5"/>
        <v>739</v>
      </c>
      <c r="S51" s="85" t="str">
        <f t="shared" si="6"/>
        <v/>
      </c>
      <c r="T51" s="78">
        <f t="shared" si="7"/>
        <v>7.6869937420420989E-2</v>
      </c>
      <c r="U51" s="104">
        <f t="shared" si="8"/>
        <v>0.74078238019126053</v>
      </c>
      <c r="W51" s="13" t="str">
        <f t="shared" si="9"/>
        <v>LD</v>
      </c>
      <c r="X51" s="13" t="str">
        <f t="shared" si="10"/>
        <v>LD</v>
      </c>
      <c r="Y51" s="13" t="str">
        <f t="shared" si="11"/>
        <v>LD</v>
      </c>
      <c r="Z51" s="13" t="str">
        <f t="shared" si="12"/>
        <v>Con</v>
      </c>
      <c r="AA51" s="13" t="str">
        <f>G51</f>
        <v>LD</v>
      </c>
      <c r="AB51" s="13" t="str">
        <f t="shared" si="18"/>
        <v>LD</v>
      </c>
      <c r="AC51" s="13" t="str">
        <f t="shared" si="19"/>
        <v>LD</v>
      </c>
    </row>
    <row r="52" spans="1:29" ht="15.75" x14ac:dyDescent="0.25">
      <c r="A52" s="100" t="s">
        <v>63</v>
      </c>
      <c r="B52" s="101" t="s">
        <v>670</v>
      </c>
      <c r="C52" s="102">
        <v>2010</v>
      </c>
      <c r="D52" s="103">
        <v>56578</v>
      </c>
      <c r="E52" s="103">
        <v>38439</v>
      </c>
      <c r="F52" s="78">
        <f t="shared" si="0"/>
        <v>0.67939835271660365</v>
      </c>
      <c r="G52" s="81" t="s">
        <v>8</v>
      </c>
      <c r="H52" s="93">
        <v>16806</v>
      </c>
      <c r="I52" s="106">
        <v>14116</v>
      </c>
      <c r="J52" s="81" t="s">
        <v>4</v>
      </c>
      <c r="K52" s="106">
        <v>2690</v>
      </c>
      <c r="L52" s="94">
        <v>6.9981008871198527E-2</v>
      </c>
      <c r="M52" s="95">
        <v>4.7544982148538299E-2</v>
      </c>
      <c r="N52" s="107">
        <f t="shared" si="1"/>
        <v>1346</v>
      </c>
      <c r="O52" s="107" t="str">
        <f t="shared" si="2"/>
        <v/>
      </c>
      <c r="P52" s="108">
        <f t="shared" si="3"/>
        <v>2829</v>
      </c>
      <c r="Q52" s="96" t="str">
        <f t="shared" si="4"/>
        <v>YES</v>
      </c>
      <c r="R52" s="109">
        <f t="shared" si="5"/>
        <v>566</v>
      </c>
      <c r="S52" s="85" t="str">
        <f t="shared" si="6"/>
        <v/>
      </c>
      <c r="T52" s="78">
        <f t="shared" si="7"/>
        <v>4.7544982148538299E-2</v>
      </c>
      <c r="U52" s="104">
        <f t="shared" si="8"/>
        <v>0.72694333486514195</v>
      </c>
      <c r="W52" s="13" t="str">
        <f t="shared" si="9"/>
        <v>Con</v>
      </c>
      <c r="X52" s="13" t="str">
        <f t="shared" si="10"/>
        <v>LD</v>
      </c>
      <c r="Y52" s="13" t="str">
        <f t="shared" si="11"/>
        <v>Con</v>
      </c>
      <c r="Z52" s="13" t="str">
        <f t="shared" si="12"/>
        <v>Con</v>
      </c>
      <c r="AA52" s="13" t="str">
        <f>J52</f>
        <v>Con</v>
      </c>
      <c r="AB52" s="13" t="str">
        <f t="shared" si="18"/>
        <v>LD</v>
      </c>
      <c r="AC52" s="13" t="str">
        <f t="shared" si="19"/>
        <v>LD</v>
      </c>
    </row>
    <row r="53" spans="1:29" ht="15.75" x14ac:dyDescent="0.25">
      <c r="A53" s="100" t="s">
        <v>65</v>
      </c>
      <c r="B53" s="101" t="s">
        <v>666</v>
      </c>
      <c r="C53" s="102">
        <v>2010</v>
      </c>
      <c r="D53" s="103">
        <v>81243</v>
      </c>
      <c r="E53" s="103">
        <v>50728</v>
      </c>
      <c r="F53" s="78">
        <f t="shared" si="0"/>
        <v>0.62439840970914418</v>
      </c>
      <c r="G53" s="81" t="s">
        <v>7</v>
      </c>
      <c r="H53" s="93">
        <v>21784</v>
      </c>
      <c r="I53" s="106">
        <v>10210</v>
      </c>
      <c r="J53" s="81" t="s">
        <v>8</v>
      </c>
      <c r="K53" s="106">
        <v>11574</v>
      </c>
      <c r="L53" s="94">
        <v>0.22815801923986753</v>
      </c>
      <c r="M53" s="95">
        <v>0.14246150437576161</v>
      </c>
      <c r="N53" s="107">
        <f t="shared" si="1"/>
        <v>5788</v>
      </c>
      <c r="O53" s="107" t="str">
        <f t="shared" si="2"/>
        <v/>
      </c>
      <c r="P53" s="108">
        <f t="shared" si="3"/>
        <v>4063</v>
      </c>
      <c r="Q53" s="96" t="str">
        <f t="shared" si="4"/>
        <v/>
      </c>
      <c r="R53" s="109">
        <f t="shared" si="5"/>
        <v>813</v>
      </c>
      <c r="S53" s="85" t="str">
        <f t="shared" si="6"/>
        <v/>
      </c>
      <c r="T53" s="78">
        <f t="shared" si="7"/>
        <v>0.14246150437576161</v>
      </c>
      <c r="U53" s="104">
        <f t="shared" si="8"/>
        <v>0.76685991408490572</v>
      </c>
      <c r="W53" s="13" t="str">
        <f t="shared" si="9"/>
        <v>Lab</v>
      </c>
      <c r="X53" s="13" t="str">
        <f t="shared" si="10"/>
        <v>Lab</v>
      </c>
      <c r="Y53" s="13" t="str">
        <f t="shared" si="11"/>
        <v>Lab</v>
      </c>
      <c r="Z53" s="13" t="str">
        <f t="shared" si="12"/>
        <v>LD</v>
      </c>
      <c r="AA53" s="13" t="str">
        <f>G53</f>
        <v>Lab</v>
      </c>
      <c r="AB53" s="13" t="str">
        <f t="shared" si="18"/>
        <v>Lab</v>
      </c>
      <c r="AC53" s="13" t="str">
        <f t="shared" si="19"/>
        <v>Lab</v>
      </c>
    </row>
    <row r="54" spans="1:29" ht="15.75" x14ac:dyDescent="0.25">
      <c r="A54" s="100" t="s">
        <v>66</v>
      </c>
      <c r="B54" s="101" t="s">
        <v>667</v>
      </c>
      <c r="C54" s="102">
        <v>2010</v>
      </c>
      <c r="D54" s="103">
        <v>79318</v>
      </c>
      <c r="E54" s="103">
        <v>53199</v>
      </c>
      <c r="F54" s="78">
        <f t="shared" si="0"/>
        <v>0.67070526236163297</v>
      </c>
      <c r="G54" s="81" t="s">
        <v>4</v>
      </c>
      <c r="H54" s="93">
        <v>25063</v>
      </c>
      <c r="I54" s="106">
        <v>12076</v>
      </c>
      <c r="J54" s="81" t="s">
        <v>8</v>
      </c>
      <c r="K54" s="106">
        <v>12987</v>
      </c>
      <c r="L54" s="94">
        <v>0.24412113009643038</v>
      </c>
      <c r="M54" s="95">
        <v>0.16373332660934467</v>
      </c>
      <c r="N54" s="107">
        <f t="shared" si="1"/>
        <v>6494</v>
      </c>
      <c r="O54" s="107">
        <f t="shared" si="2"/>
        <v>6494</v>
      </c>
      <c r="P54" s="108">
        <f t="shared" si="3"/>
        <v>3966</v>
      </c>
      <c r="Q54" s="96" t="str">
        <f t="shared" si="4"/>
        <v/>
      </c>
      <c r="R54" s="109">
        <f t="shared" si="5"/>
        <v>794</v>
      </c>
      <c r="S54" s="85" t="str">
        <f t="shared" si="6"/>
        <v/>
      </c>
      <c r="T54" s="78">
        <f t="shared" si="7"/>
        <v>0.16373332660934467</v>
      </c>
      <c r="U54" s="104">
        <f t="shared" si="8"/>
        <v>0.83443858897097767</v>
      </c>
      <c r="W54" s="13" t="str">
        <f t="shared" si="9"/>
        <v>Con</v>
      </c>
      <c r="X54" s="13" t="str">
        <f t="shared" si="10"/>
        <v>Con</v>
      </c>
      <c r="Y54" s="13" t="str">
        <f t="shared" si="11"/>
        <v>Con</v>
      </c>
      <c r="Z54" s="13" t="str">
        <f t="shared" si="12"/>
        <v>LD</v>
      </c>
      <c r="AA54" s="13" t="str">
        <f>G54</f>
        <v>Con</v>
      </c>
      <c r="AB54" s="13" t="str">
        <f t="shared" si="18"/>
        <v>Con</v>
      </c>
      <c r="AC54" s="13" t="str">
        <f t="shared" si="19"/>
        <v>Con</v>
      </c>
    </row>
    <row r="55" spans="1:29" ht="15.75" x14ac:dyDescent="0.25">
      <c r="A55" s="100" t="s">
        <v>67</v>
      </c>
      <c r="B55" s="101" t="s">
        <v>662</v>
      </c>
      <c r="C55" s="102">
        <v>2010</v>
      </c>
      <c r="D55" s="103">
        <v>81032</v>
      </c>
      <c r="E55" s="103">
        <v>54587</v>
      </c>
      <c r="F55" s="78">
        <f t="shared" si="0"/>
        <v>0.67364744792180864</v>
      </c>
      <c r="G55" s="81" t="s">
        <v>4</v>
      </c>
      <c r="H55" s="93">
        <v>28147</v>
      </c>
      <c r="I55" s="106">
        <v>15267</v>
      </c>
      <c r="J55" s="81" t="s">
        <v>8</v>
      </c>
      <c r="K55" s="106">
        <v>12880</v>
      </c>
      <c r="L55" s="94">
        <v>0.23595361532965725</v>
      </c>
      <c r="M55" s="95">
        <v>0.15894955079474776</v>
      </c>
      <c r="N55" s="107">
        <f t="shared" si="1"/>
        <v>6441</v>
      </c>
      <c r="O55" s="107">
        <f t="shared" si="2"/>
        <v>6441</v>
      </c>
      <c r="P55" s="108">
        <f t="shared" si="3"/>
        <v>4052</v>
      </c>
      <c r="Q55" s="96" t="str">
        <f t="shared" si="4"/>
        <v/>
      </c>
      <c r="R55" s="109">
        <f t="shared" si="5"/>
        <v>811</v>
      </c>
      <c r="S55" s="85" t="str">
        <f t="shared" si="6"/>
        <v/>
      </c>
      <c r="T55" s="78">
        <f t="shared" si="7"/>
        <v>0.15894955079474776</v>
      </c>
      <c r="U55" s="104">
        <f t="shared" si="8"/>
        <v>0.83259699871655646</v>
      </c>
      <c r="W55" s="13" t="str">
        <f t="shared" si="9"/>
        <v>Con</v>
      </c>
      <c r="X55" s="13" t="str">
        <f t="shared" si="10"/>
        <v>Con</v>
      </c>
      <c r="Y55" s="13" t="str">
        <f t="shared" si="11"/>
        <v>Con</v>
      </c>
      <c r="Z55" s="13" t="str">
        <f t="shared" si="12"/>
        <v>LD</v>
      </c>
      <c r="AA55" s="13" t="str">
        <f>G55</f>
        <v>Con</v>
      </c>
      <c r="AB55" s="13" t="str">
        <f t="shared" si="18"/>
        <v>Con</v>
      </c>
      <c r="AC55" s="13" t="str">
        <f t="shared" si="19"/>
        <v>Con</v>
      </c>
    </row>
    <row r="56" spans="1:29" ht="15.75" x14ac:dyDescent="0.25">
      <c r="A56" s="100" t="s">
        <v>68</v>
      </c>
      <c r="B56" s="101" t="s">
        <v>666</v>
      </c>
      <c r="C56" s="102">
        <v>2010</v>
      </c>
      <c r="D56" s="103">
        <v>65015</v>
      </c>
      <c r="E56" s="103">
        <v>43182</v>
      </c>
      <c r="F56" s="78">
        <f t="shared" si="0"/>
        <v>0.66418518803353077</v>
      </c>
      <c r="G56" s="81" t="s">
        <v>4</v>
      </c>
      <c r="H56" s="93">
        <v>21794</v>
      </c>
      <c r="I56" s="106">
        <v>11450</v>
      </c>
      <c r="J56" s="81" t="s">
        <v>7</v>
      </c>
      <c r="K56" s="106">
        <v>10344</v>
      </c>
      <c r="L56" s="94">
        <v>0.23954425455050715</v>
      </c>
      <c r="M56" s="95">
        <v>0.15910174575098054</v>
      </c>
      <c r="N56" s="107">
        <f t="shared" si="1"/>
        <v>5173</v>
      </c>
      <c r="O56" s="107">
        <f t="shared" si="2"/>
        <v>5173</v>
      </c>
      <c r="P56" s="108">
        <f t="shared" si="3"/>
        <v>3251</v>
      </c>
      <c r="Q56" s="96" t="str">
        <f t="shared" si="4"/>
        <v/>
      </c>
      <c r="R56" s="109">
        <f t="shared" si="5"/>
        <v>651</v>
      </c>
      <c r="S56" s="85" t="str">
        <f t="shared" si="6"/>
        <v/>
      </c>
      <c r="T56" s="78">
        <f t="shared" si="7"/>
        <v>0.15910174575098054</v>
      </c>
      <c r="U56" s="104">
        <f t="shared" si="8"/>
        <v>0.82328693378451134</v>
      </c>
      <c r="W56" s="13" t="str">
        <f t="shared" si="9"/>
        <v>Con</v>
      </c>
      <c r="X56" s="13" t="str">
        <f t="shared" si="10"/>
        <v>Con</v>
      </c>
      <c r="Y56" s="13" t="str">
        <f t="shared" si="11"/>
        <v>Con</v>
      </c>
      <c r="Z56" s="13" t="str">
        <f t="shared" si="12"/>
        <v>Lab</v>
      </c>
      <c r="AA56" s="13" t="str">
        <f>G56</f>
        <v>Con</v>
      </c>
      <c r="AB56" s="13" t="str">
        <f t="shared" si="18"/>
        <v>Con</v>
      </c>
      <c r="AC56" s="13" t="str">
        <f t="shared" si="19"/>
        <v>Con</v>
      </c>
    </row>
    <row r="57" spans="1:29" ht="15.75" x14ac:dyDescent="0.25">
      <c r="A57" s="100" t="s">
        <v>69</v>
      </c>
      <c r="B57" s="101" t="s">
        <v>664</v>
      </c>
      <c r="C57" s="102">
        <v>2010</v>
      </c>
      <c r="D57" s="103">
        <v>62773</v>
      </c>
      <c r="E57" s="103">
        <v>35323</v>
      </c>
      <c r="F57" s="78">
        <f t="shared" si="0"/>
        <v>0.56271008236025044</v>
      </c>
      <c r="G57" s="81" t="s">
        <v>7</v>
      </c>
      <c r="H57" s="93">
        <v>22082</v>
      </c>
      <c r="I57" s="106">
        <v>6687</v>
      </c>
      <c r="J57" s="81" t="s">
        <v>4</v>
      </c>
      <c r="K57" s="106">
        <v>15395</v>
      </c>
      <c r="L57" s="94">
        <v>0.43583500835149902</v>
      </c>
      <c r="M57" s="95">
        <v>0.24524875344495245</v>
      </c>
      <c r="N57" s="107">
        <f t="shared" si="1"/>
        <v>7698</v>
      </c>
      <c r="O57" s="107" t="str">
        <f t="shared" si="2"/>
        <v/>
      </c>
      <c r="P57" s="108">
        <f t="shared" si="3"/>
        <v>3139</v>
      </c>
      <c r="Q57" s="96" t="str">
        <f t="shared" si="4"/>
        <v/>
      </c>
      <c r="R57" s="109">
        <f t="shared" si="5"/>
        <v>628</v>
      </c>
      <c r="S57" s="85" t="str">
        <f t="shared" si="6"/>
        <v/>
      </c>
      <c r="T57" s="78">
        <f t="shared" si="7"/>
        <v>0.24524875344495245</v>
      </c>
      <c r="U57" s="104">
        <f t="shared" si="8"/>
        <v>0.80795883580520289</v>
      </c>
      <c r="W57" s="13" t="str">
        <f t="shared" si="9"/>
        <v>Lab</v>
      </c>
      <c r="X57" s="13" t="str">
        <f t="shared" si="10"/>
        <v>Lab</v>
      </c>
      <c r="Y57" s="13" t="str">
        <f t="shared" si="11"/>
        <v>Lab</v>
      </c>
      <c r="Z57" s="13" t="str">
        <f t="shared" si="12"/>
        <v>Con</v>
      </c>
      <c r="AA57" s="13" t="str">
        <f>G57</f>
        <v>Lab</v>
      </c>
      <c r="AB57" s="13" t="str">
        <f t="shared" si="18"/>
        <v>Lab</v>
      </c>
      <c r="AC57" s="13" t="str">
        <f t="shared" si="19"/>
        <v>Lab</v>
      </c>
    </row>
    <row r="58" spans="1:29" ht="15.75" x14ac:dyDescent="0.25">
      <c r="A58" s="100" t="s">
        <v>70</v>
      </c>
      <c r="B58" s="101" t="s">
        <v>663</v>
      </c>
      <c r="C58" s="102">
        <v>2010</v>
      </c>
      <c r="D58" s="103">
        <v>68573</v>
      </c>
      <c r="E58" s="103">
        <v>41571</v>
      </c>
      <c r="F58" s="78">
        <f t="shared" si="0"/>
        <v>0.60622985723243838</v>
      </c>
      <c r="G58" s="81" t="s">
        <v>7</v>
      </c>
      <c r="H58" s="93">
        <v>16894</v>
      </c>
      <c r="I58" s="106">
        <v>15620</v>
      </c>
      <c r="J58" s="81" t="s">
        <v>4</v>
      </c>
      <c r="K58" s="106">
        <v>1274</v>
      </c>
      <c r="L58" s="94">
        <v>3.0646364051863079E-2</v>
      </c>
      <c r="M58" s="95">
        <v>1.8578740903854286E-2</v>
      </c>
      <c r="N58" s="107">
        <f t="shared" si="1"/>
        <v>638</v>
      </c>
      <c r="O58" s="107" t="str">
        <f t="shared" si="2"/>
        <v/>
      </c>
      <c r="P58" s="108">
        <f t="shared" si="3"/>
        <v>3429</v>
      </c>
      <c r="Q58" s="96" t="str">
        <f t="shared" si="4"/>
        <v>YES</v>
      </c>
      <c r="R58" s="109">
        <f t="shared" si="5"/>
        <v>686</v>
      </c>
      <c r="S58" s="85" t="str">
        <f t="shared" si="6"/>
        <v/>
      </c>
      <c r="T58" s="78">
        <f t="shared" si="7"/>
        <v>1.8578740903854286E-2</v>
      </c>
      <c r="U58" s="104">
        <f t="shared" si="8"/>
        <v>0.62480859813629264</v>
      </c>
      <c r="W58" s="13" t="str">
        <f t="shared" si="9"/>
        <v>Con</v>
      </c>
      <c r="X58" s="13" t="str">
        <f t="shared" si="10"/>
        <v>Lab</v>
      </c>
      <c r="Y58" s="13" t="str">
        <f t="shared" si="11"/>
        <v>Con</v>
      </c>
      <c r="Z58" s="13" t="str">
        <f t="shared" si="12"/>
        <v>Con</v>
      </c>
      <c r="AA58" s="13" t="str">
        <f>J58</f>
        <v>Con</v>
      </c>
      <c r="AB58" s="13" t="str">
        <f t="shared" si="18"/>
        <v>Lab</v>
      </c>
      <c r="AC58" s="13" t="str">
        <f t="shared" si="19"/>
        <v>Lab</v>
      </c>
    </row>
    <row r="59" spans="1:29" ht="15.75" x14ac:dyDescent="0.25">
      <c r="A59" s="100" t="s">
        <v>71</v>
      </c>
      <c r="B59" s="101" t="s">
        <v>663</v>
      </c>
      <c r="C59" s="102">
        <v>2010</v>
      </c>
      <c r="D59" s="103">
        <v>66405</v>
      </c>
      <c r="E59" s="103">
        <v>35546</v>
      </c>
      <c r="F59" s="78">
        <f t="shared" si="0"/>
        <v>0.53529101724267747</v>
      </c>
      <c r="G59" s="81" t="s">
        <v>7</v>
      </c>
      <c r="H59" s="93">
        <v>14869</v>
      </c>
      <c r="I59" s="106">
        <v>11592</v>
      </c>
      <c r="J59" s="81" t="s">
        <v>4</v>
      </c>
      <c r="K59" s="106">
        <v>3277</v>
      </c>
      <c r="L59" s="94">
        <v>9.2190401170314518E-2</v>
      </c>
      <c r="M59" s="95">
        <v>4.9348693622468187E-2</v>
      </c>
      <c r="N59" s="107">
        <f t="shared" si="1"/>
        <v>1639</v>
      </c>
      <c r="O59" s="107" t="str">
        <f t="shared" si="2"/>
        <v/>
      </c>
      <c r="P59" s="108">
        <f t="shared" si="3"/>
        <v>3321</v>
      </c>
      <c r="Q59" s="96" t="str">
        <f t="shared" si="4"/>
        <v>YES</v>
      </c>
      <c r="R59" s="109">
        <f t="shared" si="5"/>
        <v>665</v>
      </c>
      <c r="S59" s="85" t="str">
        <f t="shared" si="6"/>
        <v/>
      </c>
      <c r="T59" s="78">
        <f t="shared" si="7"/>
        <v>4.9348693622468187E-2</v>
      </c>
      <c r="U59" s="104">
        <f t="shared" si="8"/>
        <v>0.58463971086514566</v>
      </c>
      <c r="W59" s="13" t="str">
        <f t="shared" si="9"/>
        <v>Con</v>
      </c>
      <c r="X59" s="13" t="str">
        <f t="shared" si="10"/>
        <v>Lab</v>
      </c>
      <c r="Y59" s="13" t="str">
        <f t="shared" si="11"/>
        <v>Con</v>
      </c>
      <c r="Z59" s="13" t="str">
        <f t="shared" si="12"/>
        <v>Con</v>
      </c>
      <c r="AA59" s="13" t="str">
        <f>J59</f>
        <v>Con</v>
      </c>
      <c r="AB59" s="13" t="str">
        <f t="shared" si="18"/>
        <v>Lab</v>
      </c>
      <c r="AC59" s="13" t="str">
        <f t="shared" si="19"/>
        <v>Lab</v>
      </c>
    </row>
    <row r="60" spans="1:29" ht="15.75" x14ac:dyDescent="0.25">
      <c r="A60" s="100" t="s">
        <v>72</v>
      </c>
      <c r="B60" s="101" t="s">
        <v>663</v>
      </c>
      <c r="C60" s="102">
        <v>2010</v>
      </c>
      <c r="D60" s="103">
        <v>76580</v>
      </c>
      <c r="E60" s="103">
        <v>48727</v>
      </c>
      <c r="F60" s="78">
        <f t="shared" si="0"/>
        <v>0.63628884826325416</v>
      </c>
      <c r="G60" s="81" t="s">
        <v>7</v>
      </c>
      <c r="H60" s="93">
        <v>16039</v>
      </c>
      <c r="I60" s="106">
        <v>12240</v>
      </c>
      <c r="J60" s="81" t="s">
        <v>797</v>
      </c>
      <c r="K60" s="106">
        <v>3799</v>
      </c>
      <c r="L60" s="94">
        <v>7.7964988610010874E-2</v>
      </c>
      <c r="M60" s="95">
        <v>4.9608252807521548E-2</v>
      </c>
      <c r="N60" s="107">
        <f t="shared" si="1"/>
        <v>1900</v>
      </c>
      <c r="O60" s="107" t="str">
        <f t="shared" si="2"/>
        <v/>
      </c>
      <c r="P60" s="108">
        <f t="shared" si="3"/>
        <v>3829</v>
      </c>
      <c r="Q60" s="96" t="str">
        <f t="shared" si="4"/>
        <v>YES</v>
      </c>
      <c r="R60" s="109">
        <f t="shared" si="5"/>
        <v>766</v>
      </c>
      <c r="S60" s="85" t="str">
        <f t="shared" si="6"/>
        <v/>
      </c>
      <c r="T60" s="78">
        <f t="shared" si="7"/>
        <v>4.9608252807521548E-2</v>
      </c>
      <c r="U60" s="104">
        <f t="shared" si="8"/>
        <v>0.68589710107077573</v>
      </c>
      <c r="W60" s="13" t="str">
        <f t="shared" si="9"/>
        <v>Respect</v>
      </c>
      <c r="X60" s="13" t="str">
        <f t="shared" si="10"/>
        <v>Lab</v>
      </c>
      <c r="Y60" s="13" t="str">
        <f t="shared" si="11"/>
        <v>Respect</v>
      </c>
      <c r="Z60" s="13" t="str">
        <f t="shared" si="12"/>
        <v>Respect</v>
      </c>
      <c r="AA60" s="13" t="str">
        <f>J60</f>
        <v>Respect</v>
      </c>
      <c r="AB60" s="13" t="str">
        <f t="shared" si="18"/>
        <v>Lab</v>
      </c>
      <c r="AC60" s="13" t="str">
        <f t="shared" si="19"/>
        <v>Lab</v>
      </c>
    </row>
    <row r="61" spans="1:29" ht="15.75" x14ac:dyDescent="0.25">
      <c r="A61" s="100" t="s">
        <v>73</v>
      </c>
      <c r="B61" s="101" t="s">
        <v>663</v>
      </c>
      <c r="C61" s="102">
        <v>2010</v>
      </c>
      <c r="D61" s="103">
        <v>75040</v>
      </c>
      <c r="E61" s="103">
        <v>42472</v>
      </c>
      <c r="F61" s="78">
        <f t="shared" si="0"/>
        <v>0.56599147121535176</v>
      </c>
      <c r="G61" s="81" t="s">
        <v>7</v>
      </c>
      <c r="H61" s="93">
        <v>22077</v>
      </c>
      <c r="I61" s="106">
        <v>11775</v>
      </c>
      <c r="J61" s="81" t="s">
        <v>8</v>
      </c>
      <c r="K61" s="106">
        <v>10302</v>
      </c>
      <c r="L61" s="94">
        <v>0.24255980410623471</v>
      </c>
      <c r="M61" s="95">
        <v>0.1372867803837953</v>
      </c>
      <c r="N61" s="107">
        <f t="shared" si="1"/>
        <v>5152</v>
      </c>
      <c r="O61" s="107" t="str">
        <f t="shared" si="2"/>
        <v/>
      </c>
      <c r="P61" s="108">
        <f t="shared" si="3"/>
        <v>3752</v>
      </c>
      <c r="Q61" s="96" t="str">
        <f t="shared" si="4"/>
        <v/>
      </c>
      <c r="R61" s="109">
        <f t="shared" si="5"/>
        <v>751</v>
      </c>
      <c r="S61" s="85" t="str">
        <f t="shared" si="6"/>
        <v/>
      </c>
      <c r="T61" s="78">
        <f t="shared" si="7"/>
        <v>0.1372867803837953</v>
      </c>
      <c r="U61" s="104">
        <f t="shared" si="8"/>
        <v>0.70327825159914703</v>
      </c>
      <c r="W61" s="13" t="str">
        <f t="shared" si="9"/>
        <v>Lab</v>
      </c>
      <c r="X61" s="13" t="str">
        <f t="shared" si="10"/>
        <v>Lab</v>
      </c>
      <c r="Y61" s="13" t="str">
        <f t="shared" si="11"/>
        <v>LD</v>
      </c>
      <c r="Z61" s="13" t="str">
        <f t="shared" si="12"/>
        <v>LD</v>
      </c>
      <c r="AA61" s="13" t="str">
        <f>G61</f>
        <v>Lab</v>
      </c>
      <c r="AB61" s="13" t="str">
        <f t="shared" si="18"/>
        <v>Lab</v>
      </c>
      <c r="AC61" s="13" t="str">
        <f t="shared" si="19"/>
        <v>Lab</v>
      </c>
    </row>
    <row r="62" spans="1:29" ht="15.75" x14ac:dyDescent="0.25">
      <c r="A62" s="100" t="s">
        <v>74</v>
      </c>
      <c r="B62" s="101" t="s">
        <v>663</v>
      </c>
      <c r="C62" s="102">
        <v>2010</v>
      </c>
      <c r="D62" s="103">
        <v>73646</v>
      </c>
      <c r="E62" s="103">
        <v>35833</v>
      </c>
      <c r="F62" s="78">
        <f t="shared" si="0"/>
        <v>0.48655731472177716</v>
      </c>
      <c r="G62" s="81" t="s">
        <v>7</v>
      </c>
      <c r="H62" s="93">
        <v>19950</v>
      </c>
      <c r="I62" s="106">
        <v>9845</v>
      </c>
      <c r="J62" s="81" t="s">
        <v>8</v>
      </c>
      <c r="K62" s="106">
        <v>10105</v>
      </c>
      <c r="L62" s="94">
        <v>0.28200262328021658</v>
      </c>
      <c r="M62" s="95">
        <v>0.13721043912771907</v>
      </c>
      <c r="N62" s="107">
        <f t="shared" si="1"/>
        <v>5053</v>
      </c>
      <c r="O62" s="107" t="str">
        <f t="shared" si="2"/>
        <v/>
      </c>
      <c r="P62" s="108">
        <f t="shared" si="3"/>
        <v>3683</v>
      </c>
      <c r="Q62" s="96" t="str">
        <f t="shared" si="4"/>
        <v/>
      </c>
      <c r="R62" s="109">
        <f t="shared" si="5"/>
        <v>737</v>
      </c>
      <c r="S62" s="85" t="str">
        <f t="shared" si="6"/>
        <v/>
      </c>
      <c r="T62" s="78">
        <f t="shared" si="7"/>
        <v>0.13721043912771907</v>
      </c>
      <c r="U62" s="104">
        <f t="shared" si="8"/>
        <v>0.62376775384949623</v>
      </c>
      <c r="W62" s="13" t="str">
        <f t="shared" si="9"/>
        <v>Lab</v>
      </c>
      <c r="X62" s="13" t="str">
        <f t="shared" si="10"/>
        <v>Lab</v>
      </c>
      <c r="Y62" s="13" t="str">
        <f t="shared" si="11"/>
        <v>LD</v>
      </c>
      <c r="Z62" s="13" t="str">
        <f t="shared" si="12"/>
        <v>LD</v>
      </c>
      <c r="AA62" s="13" t="str">
        <f>G62</f>
        <v>Lab</v>
      </c>
      <c r="AB62" s="13" t="str">
        <f t="shared" si="18"/>
        <v>Lab</v>
      </c>
      <c r="AC62" s="13" t="str">
        <f t="shared" si="19"/>
        <v>Lab</v>
      </c>
    </row>
    <row r="63" spans="1:29" ht="15.75" x14ac:dyDescent="0.25">
      <c r="A63" s="100" t="s">
        <v>75</v>
      </c>
      <c r="B63" s="101" t="s">
        <v>663</v>
      </c>
      <c r="C63" s="102">
        <v>2010</v>
      </c>
      <c r="D63" s="103">
        <v>71338</v>
      </c>
      <c r="E63" s="103">
        <v>41814</v>
      </c>
      <c r="F63" s="78">
        <f t="shared" si="0"/>
        <v>0.58613922453671252</v>
      </c>
      <c r="G63" s="81" t="s">
        <v>7</v>
      </c>
      <c r="H63" s="93">
        <v>16841</v>
      </c>
      <c r="I63" s="106">
        <v>14059</v>
      </c>
      <c r="J63" s="81" t="s">
        <v>4</v>
      </c>
      <c r="K63" s="106">
        <v>2782</v>
      </c>
      <c r="L63" s="94">
        <v>6.6532740230544798E-2</v>
      </c>
      <c r="M63" s="95">
        <v>3.8997448765034061E-2</v>
      </c>
      <c r="N63" s="107">
        <f t="shared" si="1"/>
        <v>1392</v>
      </c>
      <c r="O63" s="107" t="str">
        <f t="shared" si="2"/>
        <v/>
      </c>
      <c r="P63" s="108">
        <f t="shared" si="3"/>
        <v>3567</v>
      </c>
      <c r="Q63" s="96" t="str">
        <f t="shared" si="4"/>
        <v>YES</v>
      </c>
      <c r="R63" s="109">
        <f t="shared" si="5"/>
        <v>714</v>
      </c>
      <c r="S63" s="85" t="str">
        <f t="shared" si="6"/>
        <v/>
      </c>
      <c r="T63" s="78">
        <f t="shared" si="7"/>
        <v>3.8997448765034061E-2</v>
      </c>
      <c r="U63" s="104">
        <f t="shared" si="8"/>
        <v>0.6251366733017466</v>
      </c>
      <c r="W63" s="13" t="str">
        <f t="shared" si="9"/>
        <v>Con</v>
      </c>
      <c r="X63" s="13" t="str">
        <f t="shared" si="10"/>
        <v>Lab</v>
      </c>
      <c r="Y63" s="13" t="str">
        <f t="shared" si="11"/>
        <v>Con</v>
      </c>
      <c r="Z63" s="13" t="str">
        <f t="shared" si="12"/>
        <v>Con</v>
      </c>
      <c r="AA63" s="13" t="str">
        <f>J63</f>
        <v>Con</v>
      </c>
      <c r="AB63" s="13" t="str">
        <f t="shared" si="18"/>
        <v>Lab</v>
      </c>
      <c r="AC63" s="13" t="str">
        <f t="shared" si="19"/>
        <v>Lab</v>
      </c>
    </row>
    <row r="64" spans="1:29" ht="15.75" x14ac:dyDescent="0.25">
      <c r="A64" s="100" t="s">
        <v>76</v>
      </c>
      <c r="B64" s="101" t="s">
        <v>663</v>
      </c>
      <c r="C64" s="102">
        <v>2010</v>
      </c>
      <c r="D64" s="103">
        <v>71304</v>
      </c>
      <c r="E64" s="103">
        <v>42045</v>
      </c>
      <c r="F64" s="78">
        <f t="shared" si="0"/>
        <v>0.58965836418714235</v>
      </c>
      <c r="G64" s="81" t="s">
        <v>7</v>
      </c>
      <c r="H64" s="93">
        <v>21142</v>
      </c>
      <c r="I64" s="106">
        <v>9234</v>
      </c>
      <c r="J64" s="81" t="s">
        <v>8</v>
      </c>
      <c r="K64" s="106">
        <v>11908</v>
      </c>
      <c r="L64" s="94">
        <v>0.28322035913901772</v>
      </c>
      <c r="M64" s="95">
        <v>0.16700325367440816</v>
      </c>
      <c r="N64" s="107">
        <f t="shared" si="1"/>
        <v>5955</v>
      </c>
      <c r="O64" s="107" t="str">
        <f t="shared" si="2"/>
        <v/>
      </c>
      <c r="P64" s="108">
        <f t="shared" si="3"/>
        <v>3566</v>
      </c>
      <c r="Q64" s="96" t="str">
        <f t="shared" si="4"/>
        <v/>
      </c>
      <c r="R64" s="109">
        <f t="shared" si="5"/>
        <v>714</v>
      </c>
      <c r="S64" s="85" t="str">
        <f t="shared" si="6"/>
        <v/>
      </c>
      <c r="T64" s="78">
        <f t="shared" si="7"/>
        <v>0.16700325367440816</v>
      </c>
      <c r="U64" s="104">
        <f t="shared" si="8"/>
        <v>0.75666161786155051</v>
      </c>
      <c r="W64" s="13" t="str">
        <f t="shared" si="9"/>
        <v>Lab</v>
      </c>
      <c r="X64" s="13" t="str">
        <f t="shared" si="10"/>
        <v>Lab</v>
      </c>
      <c r="Y64" s="13" t="str">
        <f t="shared" si="11"/>
        <v>Lab</v>
      </c>
      <c r="Z64" s="13" t="str">
        <f t="shared" si="12"/>
        <v>LD</v>
      </c>
      <c r="AA64" s="13" t="str">
        <f>G64</f>
        <v>Lab</v>
      </c>
      <c r="AB64" s="13" t="str">
        <f t="shared" si="18"/>
        <v>Lab</v>
      </c>
      <c r="AC64" s="13" t="str">
        <f t="shared" si="19"/>
        <v>Lab</v>
      </c>
    </row>
    <row r="65" spans="1:29" ht="15.75" x14ac:dyDescent="0.25">
      <c r="A65" s="100" t="s">
        <v>77</v>
      </c>
      <c r="B65" s="101" t="s">
        <v>663</v>
      </c>
      <c r="C65" s="102">
        <v>2010</v>
      </c>
      <c r="D65" s="103">
        <v>74805</v>
      </c>
      <c r="E65" s="103">
        <v>46563</v>
      </c>
      <c r="F65" s="78">
        <f t="shared" si="0"/>
        <v>0.62245839181872864</v>
      </c>
      <c r="G65" s="81" t="s">
        <v>7</v>
      </c>
      <c r="H65" s="93">
        <v>17950</v>
      </c>
      <c r="I65" s="106">
        <v>14468</v>
      </c>
      <c r="J65" s="81" t="s">
        <v>4</v>
      </c>
      <c r="K65" s="106">
        <v>3482</v>
      </c>
      <c r="L65" s="94">
        <v>7.4780405042630421E-2</v>
      </c>
      <c r="M65" s="95">
        <v>4.6547690662388876E-2</v>
      </c>
      <c r="N65" s="107">
        <f t="shared" si="1"/>
        <v>1742</v>
      </c>
      <c r="O65" s="107" t="str">
        <f t="shared" si="2"/>
        <v/>
      </c>
      <c r="P65" s="108">
        <f t="shared" si="3"/>
        <v>3741</v>
      </c>
      <c r="Q65" s="96" t="str">
        <f t="shared" si="4"/>
        <v>YES</v>
      </c>
      <c r="R65" s="109">
        <f t="shared" si="5"/>
        <v>749</v>
      </c>
      <c r="S65" s="85" t="str">
        <f t="shared" si="6"/>
        <v/>
      </c>
      <c r="T65" s="78">
        <f t="shared" si="7"/>
        <v>4.6547690662388876E-2</v>
      </c>
      <c r="U65" s="104">
        <f t="shared" si="8"/>
        <v>0.66900608248111748</v>
      </c>
      <c r="W65" s="13" t="str">
        <f t="shared" si="9"/>
        <v>Con</v>
      </c>
      <c r="X65" s="13" t="str">
        <f t="shared" si="10"/>
        <v>Lab</v>
      </c>
      <c r="Y65" s="13" t="str">
        <f t="shared" si="11"/>
        <v>Con</v>
      </c>
      <c r="Z65" s="13" t="str">
        <f t="shared" si="12"/>
        <v>Con</v>
      </c>
      <c r="AA65" s="13" t="str">
        <f>J65</f>
        <v>Con</v>
      </c>
      <c r="AB65" s="13" t="str">
        <f t="shared" si="18"/>
        <v>Lab</v>
      </c>
      <c r="AC65" s="13" t="str">
        <f t="shared" si="19"/>
        <v>Lab</v>
      </c>
    </row>
    <row r="66" spans="1:29" ht="15.75" x14ac:dyDescent="0.25">
      <c r="A66" s="100" t="s">
        <v>78</v>
      </c>
      <c r="B66" s="101" t="s">
        <v>663</v>
      </c>
      <c r="C66" s="102">
        <v>2010</v>
      </c>
      <c r="D66" s="103">
        <v>72321</v>
      </c>
      <c r="E66" s="103">
        <v>40850</v>
      </c>
      <c r="F66" s="78">
        <f t="shared" ref="F66:F129" si="20">E66/D66</f>
        <v>0.56484285338974849</v>
      </c>
      <c r="G66" s="81" t="s">
        <v>8</v>
      </c>
      <c r="H66" s="93">
        <v>16162</v>
      </c>
      <c r="I66" s="106">
        <v>13160</v>
      </c>
      <c r="J66" s="81" t="s">
        <v>7</v>
      </c>
      <c r="K66" s="106">
        <v>3002</v>
      </c>
      <c r="L66" s="94">
        <v>7.3488372093023252E-2</v>
      </c>
      <c r="M66" s="95">
        <v>4.1509381783990822E-2</v>
      </c>
      <c r="N66" s="107">
        <f t="shared" ref="N66:N129" si="21">EVEN(K66+1)/2</f>
        <v>1502</v>
      </c>
      <c r="O66" s="107" t="str">
        <f t="shared" ref="O66:O129" si="22">IF(G66="con",N66,"")</f>
        <v/>
      </c>
      <c r="P66" s="108">
        <f t="shared" ref="P66:P129" si="23">ROUNDUP((D66/10)/2,0)</f>
        <v>3617</v>
      </c>
      <c r="Q66" s="96" t="str">
        <f t="shared" ref="Q66:Q129" si="24">IF(P66&gt;K66,"YES","")</f>
        <v>YES</v>
      </c>
      <c r="R66" s="109">
        <f t="shared" ref="R66:R129" si="25">ROUNDUP(D66/100,0)</f>
        <v>724</v>
      </c>
      <c r="S66" s="85" t="str">
        <f t="shared" ref="S66:S129" si="26">IF(R66&gt;K66,"YES","")</f>
        <v/>
      </c>
      <c r="T66" s="78">
        <f t="shared" ref="T66:T129" si="27">K66/D66</f>
        <v>4.1509381783990822E-2</v>
      </c>
      <c r="U66" s="104">
        <f t="shared" ref="U66:U129" si="28">F66+T66</f>
        <v>0.60635223517373926</v>
      </c>
      <c r="W66" s="13" t="str">
        <f t="shared" ref="W66:W129" si="29">IF(Q66="YES",J66,G66)</f>
        <v>Lab</v>
      </c>
      <c r="X66" s="13" t="str">
        <f t="shared" ref="X66:X129" si="30">IF(S66="YES",J66,G66)</f>
        <v>LD</v>
      </c>
      <c r="Y66" s="13" t="str">
        <f t="shared" ref="Y66:Y129" si="31">IF(U66&lt;74%,J66,G66)</f>
        <v>Lab</v>
      </c>
      <c r="Z66" s="13" t="str">
        <f t="shared" ref="Z66:Z129" si="32">IF(U66&lt;84.5%,J66,G66)</f>
        <v>Lab</v>
      </c>
      <c r="AA66" s="13" t="str">
        <f>J66</f>
        <v>Lab</v>
      </c>
      <c r="AB66" s="13" t="str">
        <f t="shared" si="18"/>
        <v>LD</v>
      </c>
      <c r="AC66" s="13" t="str">
        <f t="shared" si="19"/>
        <v>LD</v>
      </c>
    </row>
    <row r="67" spans="1:29" ht="15.75" x14ac:dyDescent="0.25">
      <c r="A67" s="100" t="s">
        <v>79</v>
      </c>
      <c r="B67" s="101" t="s">
        <v>670</v>
      </c>
      <c r="C67" s="102">
        <v>2010</v>
      </c>
      <c r="D67" s="103">
        <v>68368</v>
      </c>
      <c r="E67" s="103">
        <v>41136</v>
      </c>
      <c r="F67" s="78">
        <f t="shared" si="20"/>
        <v>0.60168499882986193</v>
      </c>
      <c r="G67" s="81" t="s">
        <v>7</v>
      </c>
      <c r="H67" s="93">
        <v>16023</v>
      </c>
      <c r="I67" s="106">
        <v>10805</v>
      </c>
      <c r="J67" s="81" t="s">
        <v>4</v>
      </c>
      <c r="K67" s="106">
        <v>5218</v>
      </c>
      <c r="L67" s="94">
        <v>0.12684753014391287</v>
      </c>
      <c r="M67" s="95">
        <v>7.6322256026211094E-2</v>
      </c>
      <c r="N67" s="107">
        <f t="shared" si="21"/>
        <v>2610</v>
      </c>
      <c r="O67" s="107" t="str">
        <f t="shared" si="22"/>
        <v/>
      </c>
      <c r="P67" s="108">
        <f t="shared" si="23"/>
        <v>3419</v>
      </c>
      <c r="Q67" s="96" t="str">
        <f t="shared" si="24"/>
        <v/>
      </c>
      <c r="R67" s="109">
        <f t="shared" si="25"/>
        <v>684</v>
      </c>
      <c r="S67" s="85" t="str">
        <f t="shared" si="26"/>
        <v/>
      </c>
      <c r="T67" s="78">
        <f t="shared" si="27"/>
        <v>7.6322256026211094E-2</v>
      </c>
      <c r="U67" s="104">
        <f t="shared" si="28"/>
        <v>0.67800725485607305</v>
      </c>
      <c r="W67" s="13" t="str">
        <f t="shared" si="29"/>
        <v>Lab</v>
      </c>
      <c r="X67" s="13" t="str">
        <f t="shared" si="30"/>
        <v>Lab</v>
      </c>
      <c r="Y67" s="13" t="str">
        <f t="shared" si="31"/>
        <v>Con</v>
      </c>
      <c r="Z67" s="13" t="str">
        <f t="shared" si="32"/>
        <v>Con</v>
      </c>
      <c r="AA67" s="13" t="str">
        <f>G67</f>
        <v>Lab</v>
      </c>
      <c r="AB67" s="13" t="str">
        <f t="shared" si="18"/>
        <v>Lab</v>
      </c>
      <c r="AC67" s="13" t="str">
        <f t="shared" si="19"/>
        <v>Lab</v>
      </c>
    </row>
    <row r="68" spans="1:29" ht="15.75" x14ac:dyDescent="0.25">
      <c r="A68" s="100" t="s">
        <v>80</v>
      </c>
      <c r="B68" s="101" t="s">
        <v>664</v>
      </c>
      <c r="C68" s="102">
        <v>2010</v>
      </c>
      <c r="D68" s="103">
        <v>72331</v>
      </c>
      <c r="E68" s="103">
        <v>45499</v>
      </c>
      <c r="F68" s="78">
        <f t="shared" si="20"/>
        <v>0.6290387247514897</v>
      </c>
      <c r="G68" s="81" t="s">
        <v>7</v>
      </c>
      <c r="H68" s="93">
        <v>21751</v>
      </c>
      <c r="I68" s="106">
        <v>11895</v>
      </c>
      <c r="J68" s="81" t="s">
        <v>4</v>
      </c>
      <c r="K68" s="106">
        <v>9856</v>
      </c>
      <c r="L68" s="94">
        <v>0.21662014549770325</v>
      </c>
      <c r="M68" s="95">
        <v>0.13626246007935741</v>
      </c>
      <c r="N68" s="107">
        <f t="shared" si="21"/>
        <v>4929</v>
      </c>
      <c r="O68" s="107" t="str">
        <f t="shared" si="22"/>
        <v/>
      </c>
      <c r="P68" s="108">
        <f t="shared" si="23"/>
        <v>3617</v>
      </c>
      <c r="Q68" s="96" t="str">
        <f t="shared" si="24"/>
        <v/>
      </c>
      <c r="R68" s="109">
        <f t="shared" si="25"/>
        <v>724</v>
      </c>
      <c r="S68" s="85" t="str">
        <f t="shared" si="26"/>
        <v/>
      </c>
      <c r="T68" s="78">
        <f t="shared" si="27"/>
        <v>0.13626246007935741</v>
      </c>
      <c r="U68" s="104">
        <f t="shared" si="28"/>
        <v>0.76530118483084708</v>
      </c>
      <c r="W68" s="13" t="str">
        <f t="shared" si="29"/>
        <v>Lab</v>
      </c>
      <c r="X68" s="13" t="str">
        <f t="shared" si="30"/>
        <v>Lab</v>
      </c>
      <c r="Y68" s="13" t="str">
        <f t="shared" si="31"/>
        <v>Lab</v>
      </c>
      <c r="Z68" s="13" t="str">
        <f t="shared" si="32"/>
        <v>Con</v>
      </c>
      <c r="AA68" s="13" t="str">
        <f>G68</f>
        <v>Lab</v>
      </c>
      <c r="AB68" s="13" t="str">
        <f t="shared" si="18"/>
        <v>Lab</v>
      </c>
      <c r="AC68" s="13" t="str">
        <f t="shared" si="19"/>
        <v>Lab</v>
      </c>
    </row>
    <row r="69" spans="1:29" ht="15.75" x14ac:dyDescent="0.25">
      <c r="A69" s="100" t="s">
        <v>81</v>
      </c>
      <c r="B69" s="101" t="s">
        <v>664</v>
      </c>
      <c r="C69" s="102">
        <v>2010</v>
      </c>
      <c r="D69" s="103">
        <v>69489</v>
      </c>
      <c r="E69" s="103">
        <v>34204</v>
      </c>
      <c r="F69" s="78">
        <f t="shared" si="20"/>
        <v>0.49222179049921572</v>
      </c>
      <c r="G69" s="81" t="s">
        <v>7</v>
      </c>
      <c r="H69" s="93">
        <v>18563</v>
      </c>
      <c r="I69" s="106">
        <v>6260</v>
      </c>
      <c r="J69" s="81" t="s">
        <v>4</v>
      </c>
      <c r="K69" s="106">
        <v>12303</v>
      </c>
      <c r="L69" s="94">
        <v>0.35969477254122323</v>
      </c>
      <c r="M69" s="95">
        <v>0.17704960497344904</v>
      </c>
      <c r="N69" s="107">
        <f t="shared" si="21"/>
        <v>6152</v>
      </c>
      <c r="O69" s="107" t="str">
        <f t="shared" si="22"/>
        <v/>
      </c>
      <c r="P69" s="108">
        <f t="shared" si="23"/>
        <v>3475</v>
      </c>
      <c r="Q69" s="96" t="str">
        <f t="shared" si="24"/>
        <v/>
      </c>
      <c r="R69" s="109">
        <f t="shared" si="25"/>
        <v>695</v>
      </c>
      <c r="S69" s="85" t="str">
        <f t="shared" si="26"/>
        <v/>
      </c>
      <c r="T69" s="78">
        <f t="shared" si="27"/>
        <v>0.17704960497344904</v>
      </c>
      <c r="U69" s="104">
        <f t="shared" si="28"/>
        <v>0.66927139547266479</v>
      </c>
      <c r="W69" s="13" t="str">
        <f t="shared" si="29"/>
        <v>Lab</v>
      </c>
      <c r="X69" s="13" t="str">
        <f t="shared" si="30"/>
        <v>Lab</v>
      </c>
      <c r="Y69" s="13" t="str">
        <f t="shared" si="31"/>
        <v>Con</v>
      </c>
      <c r="Z69" s="13" t="str">
        <f t="shared" si="32"/>
        <v>Con</v>
      </c>
      <c r="AA69" s="13" t="str">
        <f>G69</f>
        <v>Lab</v>
      </c>
      <c r="AB69" s="13" t="str">
        <f t="shared" si="18"/>
        <v>Lab</v>
      </c>
      <c r="AC69" s="13" t="str">
        <f t="shared" si="19"/>
        <v>Lab</v>
      </c>
    </row>
    <row r="70" spans="1:29" ht="15.75" x14ac:dyDescent="0.25">
      <c r="A70" s="100" t="s">
        <v>82</v>
      </c>
      <c r="B70" s="101" t="s">
        <v>664</v>
      </c>
      <c r="C70" s="102">
        <v>2010</v>
      </c>
      <c r="D70" s="103">
        <v>66017</v>
      </c>
      <c r="E70" s="103">
        <v>40591</v>
      </c>
      <c r="F70" s="78">
        <f t="shared" si="20"/>
        <v>0.61485677931441907</v>
      </c>
      <c r="G70" s="81" t="s">
        <v>4</v>
      </c>
      <c r="H70" s="93">
        <v>16964</v>
      </c>
      <c r="I70" s="106">
        <v>14814</v>
      </c>
      <c r="J70" s="81" t="s">
        <v>7</v>
      </c>
      <c r="K70" s="106">
        <v>2150</v>
      </c>
      <c r="L70" s="94">
        <v>5.2967406567958411E-2</v>
      </c>
      <c r="M70" s="95">
        <v>3.2567369011012315E-2</v>
      </c>
      <c r="N70" s="107">
        <f t="shared" si="21"/>
        <v>1076</v>
      </c>
      <c r="O70" s="107">
        <f t="shared" si="22"/>
        <v>1076</v>
      </c>
      <c r="P70" s="108">
        <f t="shared" si="23"/>
        <v>3301</v>
      </c>
      <c r="Q70" s="96" t="str">
        <f t="shared" si="24"/>
        <v>YES</v>
      </c>
      <c r="R70" s="109">
        <f t="shared" si="25"/>
        <v>661</v>
      </c>
      <c r="S70" s="85" t="str">
        <f t="shared" si="26"/>
        <v/>
      </c>
      <c r="T70" s="78">
        <f t="shared" si="27"/>
        <v>3.2567369011012315E-2</v>
      </c>
      <c r="U70" s="104">
        <f t="shared" si="28"/>
        <v>0.64742414832543138</v>
      </c>
      <c r="W70" s="13" t="str">
        <f t="shared" si="29"/>
        <v>Lab</v>
      </c>
      <c r="X70" s="13" t="str">
        <f t="shared" si="30"/>
        <v>Con</v>
      </c>
      <c r="Y70" s="13" t="str">
        <f t="shared" si="31"/>
        <v>Lab</v>
      </c>
      <c r="Z70" s="13" t="str">
        <f t="shared" si="32"/>
        <v>Lab</v>
      </c>
      <c r="AA70" s="13" t="str">
        <f>J70</f>
        <v>Lab</v>
      </c>
      <c r="AB70" s="13" t="str">
        <f>J70</f>
        <v>Lab</v>
      </c>
      <c r="AC70" s="13" t="str">
        <f>J70</f>
        <v>Lab</v>
      </c>
    </row>
    <row r="71" spans="1:29" ht="15.75" x14ac:dyDescent="0.25">
      <c r="A71" s="100" t="s">
        <v>83</v>
      </c>
      <c r="B71" s="101" t="s">
        <v>664</v>
      </c>
      <c r="C71" s="102">
        <v>2010</v>
      </c>
      <c r="D71" s="103">
        <v>63027</v>
      </c>
      <c r="E71" s="103">
        <v>35192</v>
      </c>
      <c r="F71" s="78">
        <f t="shared" si="20"/>
        <v>0.55836387579926061</v>
      </c>
      <c r="G71" s="81" t="s">
        <v>7</v>
      </c>
      <c r="H71" s="93">
        <v>14449</v>
      </c>
      <c r="I71" s="106">
        <v>12597</v>
      </c>
      <c r="J71" s="81" t="s">
        <v>4</v>
      </c>
      <c r="K71" s="106">
        <v>1852</v>
      </c>
      <c r="L71" s="94">
        <v>5.2625596726528757E-2</v>
      </c>
      <c r="M71" s="95">
        <v>2.9384232154473479E-2</v>
      </c>
      <c r="N71" s="107">
        <f t="shared" si="21"/>
        <v>927</v>
      </c>
      <c r="O71" s="107" t="str">
        <f t="shared" si="22"/>
        <v/>
      </c>
      <c r="P71" s="108">
        <f t="shared" si="23"/>
        <v>3152</v>
      </c>
      <c r="Q71" s="96" t="str">
        <f t="shared" si="24"/>
        <v>YES</v>
      </c>
      <c r="R71" s="109">
        <f t="shared" si="25"/>
        <v>631</v>
      </c>
      <c r="S71" s="85" t="str">
        <f t="shared" si="26"/>
        <v/>
      </c>
      <c r="T71" s="78">
        <f t="shared" si="27"/>
        <v>2.9384232154473479E-2</v>
      </c>
      <c r="U71" s="104">
        <f t="shared" si="28"/>
        <v>0.58774810795373411</v>
      </c>
      <c r="W71" s="13" t="str">
        <f t="shared" si="29"/>
        <v>Con</v>
      </c>
      <c r="X71" s="13" t="str">
        <f t="shared" si="30"/>
        <v>Lab</v>
      </c>
      <c r="Y71" s="13" t="str">
        <f t="shared" si="31"/>
        <v>Con</v>
      </c>
      <c r="Z71" s="13" t="str">
        <f t="shared" si="32"/>
        <v>Con</v>
      </c>
      <c r="AA71" s="13" t="str">
        <f>J71</f>
        <v>Con</v>
      </c>
      <c r="AB71" s="13" t="str">
        <f t="shared" ref="AB71:AB81" si="33">G71</f>
        <v>Lab</v>
      </c>
      <c r="AC71" s="13" t="str">
        <f t="shared" ref="AC71:AC81" si="34">G71</f>
        <v>Lab</v>
      </c>
    </row>
    <row r="72" spans="1:29" ht="15.75" x14ac:dyDescent="0.25">
      <c r="A72" s="100" t="s">
        <v>84</v>
      </c>
      <c r="B72" s="101" t="s">
        <v>672</v>
      </c>
      <c r="C72" s="102">
        <v>2010</v>
      </c>
      <c r="D72" s="103">
        <v>52442</v>
      </c>
      <c r="E72" s="103">
        <v>32395</v>
      </c>
      <c r="F72" s="78">
        <f t="shared" si="20"/>
        <v>0.6177300636894093</v>
      </c>
      <c r="G72" s="81" t="s">
        <v>7</v>
      </c>
      <c r="H72" s="93">
        <v>16974</v>
      </c>
      <c r="I72" s="106">
        <v>6458</v>
      </c>
      <c r="J72" s="81" t="s">
        <v>798</v>
      </c>
      <c r="K72" s="106">
        <v>10516</v>
      </c>
      <c r="L72" s="94">
        <v>0.32461799660441426</v>
      </c>
      <c r="M72" s="95">
        <v>0.20052629571717326</v>
      </c>
      <c r="N72" s="107">
        <f t="shared" si="21"/>
        <v>5259</v>
      </c>
      <c r="O72" s="107" t="str">
        <f t="shared" si="22"/>
        <v/>
      </c>
      <c r="P72" s="108">
        <f t="shared" si="23"/>
        <v>2623</v>
      </c>
      <c r="Q72" s="96" t="str">
        <f t="shared" si="24"/>
        <v/>
      </c>
      <c r="R72" s="109">
        <f t="shared" si="25"/>
        <v>525</v>
      </c>
      <c r="S72" s="85" t="str">
        <f t="shared" si="26"/>
        <v/>
      </c>
      <c r="T72" s="78">
        <f t="shared" si="27"/>
        <v>0.20052629571717326</v>
      </c>
      <c r="U72" s="104">
        <f t="shared" si="28"/>
        <v>0.81825635940658259</v>
      </c>
      <c r="W72" s="13" t="str">
        <f t="shared" si="29"/>
        <v>Lab</v>
      </c>
      <c r="X72" s="13" t="str">
        <f t="shared" si="30"/>
        <v>Lab</v>
      </c>
      <c r="Y72" s="13" t="str">
        <f t="shared" si="31"/>
        <v>Lab</v>
      </c>
      <c r="Z72" s="13" t="str">
        <f t="shared" si="32"/>
        <v>BGPV</v>
      </c>
      <c r="AA72" s="13" t="str">
        <f>G72</f>
        <v>Lab</v>
      </c>
      <c r="AB72" s="13" t="str">
        <f t="shared" si="33"/>
        <v>Lab</v>
      </c>
      <c r="AC72" s="13" t="str">
        <f t="shared" si="34"/>
        <v>Lab</v>
      </c>
    </row>
    <row r="73" spans="1:29" ht="15.75" x14ac:dyDescent="0.25">
      <c r="A73" s="100" t="s">
        <v>85</v>
      </c>
      <c r="B73" s="101" t="s">
        <v>670</v>
      </c>
      <c r="C73" s="102">
        <v>2010</v>
      </c>
      <c r="D73" s="103">
        <v>67808</v>
      </c>
      <c r="E73" s="103">
        <v>44913</v>
      </c>
      <c r="F73" s="78">
        <f t="shared" si="20"/>
        <v>0.66235547428032093</v>
      </c>
      <c r="G73" s="81" t="s">
        <v>7</v>
      </c>
      <c r="H73" s="93">
        <v>22297</v>
      </c>
      <c r="I73" s="106">
        <v>13180</v>
      </c>
      <c r="J73" s="81" t="s">
        <v>8</v>
      </c>
      <c r="K73" s="106">
        <v>9117</v>
      </c>
      <c r="L73" s="94">
        <v>0.20299245207400976</v>
      </c>
      <c r="M73" s="95">
        <v>0.13445316186880604</v>
      </c>
      <c r="N73" s="107">
        <f t="shared" si="21"/>
        <v>4559</v>
      </c>
      <c r="O73" s="107" t="str">
        <f t="shared" si="22"/>
        <v/>
      </c>
      <c r="P73" s="108">
        <f t="shared" si="23"/>
        <v>3391</v>
      </c>
      <c r="Q73" s="96" t="str">
        <f t="shared" si="24"/>
        <v/>
      </c>
      <c r="R73" s="109">
        <f t="shared" si="25"/>
        <v>679</v>
      </c>
      <c r="S73" s="85" t="str">
        <f t="shared" si="26"/>
        <v/>
      </c>
      <c r="T73" s="78">
        <f t="shared" si="27"/>
        <v>0.13445316186880604</v>
      </c>
      <c r="U73" s="104">
        <f t="shared" si="28"/>
        <v>0.796808636149127</v>
      </c>
      <c r="W73" s="13" t="str">
        <f t="shared" si="29"/>
        <v>Lab</v>
      </c>
      <c r="X73" s="13" t="str">
        <f t="shared" si="30"/>
        <v>Lab</v>
      </c>
      <c r="Y73" s="13" t="str">
        <f t="shared" si="31"/>
        <v>Lab</v>
      </c>
      <c r="Z73" s="13" t="str">
        <f t="shared" si="32"/>
        <v>LD</v>
      </c>
      <c r="AA73" s="13" t="str">
        <f>G73</f>
        <v>Lab</v>
      </c>
      <c r="AB73" s="13" t="str">
        <f t="shared" si="33"/>
        <v>Lab</v>
      </c>
      <c r="AC73" s="13" t="str">
        <f t="shared" si="34"/>
        <v>Lab</v>
      </c>
    </row>
    <row r="74" spans="1:29" ht="15.75" x14ac:dyDescent="0.25">
      <c r="A74" s="100" t="s">
        <v>86</v>
      </c>
      <c r="B74" s="101" t="s">
        <v>670</v>
      </c>
      <c r="C74" s="102">
        <v>2010</v>
      </c>
      <c r="D74" s="103">
        <v>62900</v>
      </c>
      <c r="E74" s="103">
        <v>38566</v>
      </c>
      <c r="F74" s="78">
        <f t="shared" si="20"/>
        <v>0.61313195548489663</v>
      </c>
      <c r="G74" s="81" t="s">
        <v>7</v>
      </c>
      <c r="H74" s="93">
        <v>17156</v>
      </c>
      <c r="I74" s="106">
        <v>10488</v>
      </c>
      <c r="J74" s="81" t="s">
        <v>8</v>
      </c>
      <c r="K74" s="106">
        <v>6668</v>
      </c>
      <c r="L74" s="94">
        <v>0.17289840792407821</v>
      </c>
      <c r="M74" s="95">
        <v>0.10600953895071542</v>
      </c>
      <c r="N74" s="107">
        <f t="shared" si="21"/>
        <v>3335</v>
      </c>
      <c r="O74" s="107" t="str">
        <f t="shared" si="22"/>
        <v/>
      </c>
      <c r="P74" s="108">
        <f t="shared" si="23"/>
        <v>3145</v>
      </c>
      <c r="Q74" s="96" t="str">
        <f t="shared" si="24"/>
        <v/>
      </c>
      <c r="R74" s="109">
        <f t="shared" si="25"/>
        <v>629</v>
      </c>
      <c r="S74" s="85" t="str">
        <f t="shared" si="26"/>
        <v/>
      </c>
      <c r="T74" s="78">
        <f t="shared" si="27"/>
        <v>0.10600953895071542</v>
      </c>
      <c r="U74" s="104">
        <f t="shared" si="28"/>
        <v>0.71914149443561204</v>
      </c>
      <c r="W74" s="13" t="str">
        <f t="shared" si="29"/>
        <v>Lab</v>
      </c>
      <c r="X74" s="13" t="str">
        <f t="shared" si="30"/>
        <v>Lab</v>
      </c>
      <c r="Y74" s="13" t="str">
        <f t="shared" si="31"/>
        <v>LD</v>
      </c>
      <c r="Z74" s="13" t="str">
        <f t="shared" si="32"/>
        <v>LD</v>
      </c>
      <c r="AA74" s="13" t="str">
        <f>G74</f>
        <v>Lab</v>
      </c>
      <c r="AB74" s="13" t="str">
        <f t="shared" si="33"/>
        <v>Lab</v>
      </c>
      <c r="AC74" s="13" t="str">
        <f t="shared" si="34"/>
        <v>Lab</v>
      </c>
    </row>
    <row r="75" spans="1:29" ht="15.75" x14ac:dyDescent="0.25">
      <c r="A75" s="100" t="s">
        <v>87</v>
      </c>
      <c r="B75" s="101" t="s">
        <v>662</v>
      </c>
      <c r="C75" s="102">
        <v>2010</v>
      </c>
      <c r="D75" s="103">
        <v>70816</v>
      </c>
      <c r="E75" s="103">
        <v>46852</v>
      </c>
      <c r="F75" s="78">
        <f t="shared" si="20"/>
        <v>0.66160189787618617</v>
      </c>
      <c r="G75" s="81" t="s">
        <v>4</v>
      </c>
      <c r="H75" s="93">
        <v>24087</v>
      </c>
      <c r="I75" s="106">
        <v>11024</v>
      </c>
      <c r="J75" s="81" t="s">
        <v>8</v>
      </c>
      <c r="K75" s="106">
        <v>13063</v>
      </c>
      <c r="L75" s="94">
        <v>0.27881413813711259</v>
      </c>
      <c r="M75" s="95">
        <v>0.18446396294622683</v>
      </c>
      <c r="N75" s="107">
        <f t="shared" si="21"/>
        <v>6532</v>
      </c>
      <c r="O75" s="107">
        <f t="shared" si="22"/>
        <v>6532</v>
      </c>
      <c r="P75" s="108">
        <f t="shared" si="23"/>
        <v>3541</v>
      </c>
      <c r="Q75" s="96" t="str">
        <f t="shared" si="24"/>
        <v/>
      </c>
      <c r="R75" s="109">
        <f t="shared" si="25"/>
        <v>709</v>
      </c>
      <c r="S75" s="85" t="str">
        <f t="shared" si="26"/>
        <v/>
      </c>
      <c r="T75" s="78">
        <f t="shared" si="27"/>
        <v>0.18446396294622683</v>
      </c>
      <c r="U75" s="104">
        <f t="shared" si="28"/>
        <v>0.84606586082241297</v>
      </c>
      <c r="W75" s="13" t="str">
        <f t="shared" si="29"/>
        <v>Con</v>
      </c>
      <c r="X75" s="13" t="str">
        <f t="shared" si="30"/>
        <v>Con</v>
      </c>
      <c r="Y75" s="13" t="str">
        <f t="shared" si="31"/>
        <v>Con</v>
      </c>
      <c r="Z75" s="13" t="str">
        <f t="shared" si="32"/>
        <v>Con</v>
      </c>
      <c r="AA75" s="13" t="str">
        <f>G75</f>
        <v>Con</v>
      </c>
      <c r="AB75" s="13" t="str">
        <f t="shared" si="33"/>
        <v>Con</v>
      </c>
      <c r="AC75" s="13" t="str">
        <f t="shared" si="34"/>
        <v>Con</v>
      </c>
    </row>
    <row r="76" spans="1:29" ht="15.75" x14ac:dyDescent="0.25">
      <c r="A76" s="100" t="s">
        <v>88</v>
      </c>
      <c r="B76" s="101" t="s">
        <v>665</v>
      </c>
      <c r="C76" s="102">
        <v>2010</v>
      </c>
      <c r="D76" s="103">
        <v>72766</v>
      </c>
      <c r="E76" s="103">
        <v>43988</v>
      </c>
      <c r="F76" s="78">
        <f t="shared" si="20"/>
        <v>0.60451309677596676</v>
      </c>
      <c r="G76" s="81" t="s">
        <v>7</v>
      </c>
      <c r="H76" s="93">
        <v>21994</v>
      </c>
      <c r="I76" s="106">
        <v>10812</v>
      </c>
      <c r="J76" s="81" t="s">
        <v>4</v>
      </c>
      <c r="K76" s="106">
        <v>11182</v>
      </c>
      <c r="L76" s="94">
        <v>0.25420569246158042</v>
      </c>
      <c r="M76" s="95">
        <v>0.15367067036802903</v>
      </c>
      <c r="N76" s="107">
        <f t="shared" si="21"/>
        <v>5592</v>
      </c>
      <c r="O76" s="107" t="str">
        <f t="shared" si="22"/>
        <v/>
      </c>
      <c r="P76" s="108">
        <f t="shared" si="23"/>
        <v>3639</v>
      </c>
      <c r="Q76" s="96" t="str">
        <f t="shared" si="24"/>
        <v/>
      </c>
      <c r="R76" s="109">
        <f t="shared" si="25"/>
        <v>728</v>
      </c>
      <c r="S76" s="85" t="str">
        <f t="shared" si="26"/>
        <v/>
      </c>
      <c r="T76" s="78">
        <f t="shared" si="27"/>
        <v>0.15367067036802903</v>
      </c>
      <c r="U76" s="104">
        <f t="shared" si="28"/>
        <v>0.75818376714399582</v>
      </c>
      <c r="W76" s="13" t="str">
        <f t="shared" si="29"/>
        <v>Lab</v>
      </c>
      <c r="X76" s="13" t="str">
        <f t="shared" si="30"/>
        <v>Lab</v>
      </c>
      <c r="Y76" s="13" t="str">
        <f t="shared" si="31"/>
        <v>Lab</v>
      </c>
      <c r="Z76" s="13" t="str">
        <f t="shared" si="32"/>
        <v>Con</v>
      </c>
      <c r="AA76" s="13" t="str">
        <f>G76</f>
        <v>Lab</v>
      </c>
      <c r="AB76" s="13" t="str">
        <f t="shared" si="33"/>
        <v>Lab</v>
      </c>
      <c r="AC76" s="13" t="str">
        <f t="shared" si="34"/>
        <v>Lab</v>
      </c>
    </row>
    <row r="77" spans="1:29" ht="15.75" x14ac:dyDescent="0.25">
      <c r="A77" s="100" t="s">
        <v>89</v>
      </c>
      <c r="B77" s="101" t="s">
        <v>664</v>
      </c>
      <c r="C77" s="102">
        <v>2010</v>
      </c>
      <c r="D77" s="103">
        <v>66846</v>
      </c>
      <c r="E77" s="103">
        <v>43277</v>
      </c>
      <c r="F77" s="78">
        <f t="shared" si="20"/>
        <v>0.647413457798522</v>
      </c>
      <c r="G77" s="81" t="s">
        <v>7</v>
      </c>
      <c r="H77" s="93">
        <v>19870</v>
      </c>
      <c r="I77" s="106">
        <v>15786</v>
      </c>
      <c r="J77" s="81" t="s">
        <v>4</v>
      </c>
      <c r="K77" s="106">
        <v>4084</v>
      </c>
      <c r="L77" s="94">
        <v>9.4368833329482177E-2</v>
      </c>
      <c r="M77" s="95">
        <v>6.1095652694252461E-2</v>
      </c>
      <c r="N77" s="107">
        <f t="shared" si="21"/>
        <v>2043</v>
      </c>
      <c r="O77" s="107" t="str">
        <f t="shared" si="22"/>
        <v/>
      </c>
      <c r="P77" s="108">
        <f t="shared" si="23"/>
        <v>3343</v>
      </c>
      <c r="Q77" s="96" t="str">
        <f t="shared" si="24"/>
        <v/>
      </c>
      <c r="R77" s="109">
        <f t="shared" si="25"/>
        <v>669</v>
      </c>
      <c r="S77" s="85" t="str">
        <f t="shared" si="26"/>
        <v/>
      </c>
      <c r="T77" s="78">
        <f t="shared" si="27"/>
        <v>6.1095652694252461E-2</v>
      </c>
      <c r="U77" s="104">
        <f t="shared" si="28"/>
        <v>0.70850911049277443</v>
      </c>
      <c r="W77" s="13" t="str">
        <f t="shared" si="29"/>
        <v>Lab</v>
      </c>
      <c r="X77" s="13" t="str">
        <f t="shared" si="30"/>
        <v>Lab</v>
      </c>
      <c r="Y77" s="13" t="str">
        <f t="shared" si="31"/>
        <v>Con</v>
      </c>
      <c r="Z77" s="13" t="str">
        <f t="shared" si="32"/>
        <v>Con</v>
      </c>
      <c r="AA77" s="13" t="str">
        <f>J77</f>
        <v>Con</v>
      </c>
      <c r="AB77" s="13" t="str">
        <f t="shared" si="33"/>
        <v>Lab</v>
      </c>
      <c r="AC77" s="13" t="str">
        <f t="shared" si="34"/>
        <v>Lab</v>
      </c>
    </row>
    <row r="78" spans="1:29" ht="15.75" x14ac:dyDescent="0.25">
      <c r="A78" s="100" t="s">
        <v>90</v>
      </c>
      <c r="B78" s="101" t="s">
        <v>664</v>
      </c>
      <c r="C78" s="102">
        <v>2010</v>
      </c>
      <c r="D78" s="103">
        <v>69499</v>
      </c>
      <c r="E78" s="103">
        <v>39604</v>
      </c>
      <c r="F78" s="78">
        <f t="shared" si="20"/>
        <v>0.56984992589821437</v>
      </c>
      <c r="G78" s="81" t="s">
        <v>7</v>
      </c>
      <c r="H78" s="93">
        <v>18782</v>
      </c>
      <c r="I78" s="106">
        <v>10148</v>
      </c>
      <c r="J78" s="81" t="s">
        <v>4</v>
      </c>
      <c r="K78" s="106">
        <v>8634</v>
      </c>
      <c r="L78" s="94">
        <v>0.21800828199171801</v>
      </c>
      <c r="M78" s="95">
        <v>0.12423200333817752</v>
      </c>
      <c r="N78" s="107">
        <f t="shared" si="21"/>
        <v>4318</v>
      </c>
      <c r="O78" s="107" t="str">
        <f t="shared" si="22"/>
        <v/>
      </c>
      <c r="P78" s="108">
        <f t="shared" si="23"/>
        <v>3475</v>
      </c>
      <c r="Q78" s="96" t="str">
        <f t="shared" si="24"/>
        <v/>
      </c>
      <c r="R78" s="109">
        <f t="shared" si="25"/>
        <v>695</v>
      </c>
      <c r="S78" s="85" t="str">
        <f t="shared" si="26"/>
        <v/>
      </c>
      <c r="T78" s="78">
        <f t="shared" si="27"/>
        <v>0.12423200333817752</v>
      </c>
      <c r="U78" s="104">
        <f t="shared" si="28"/>
        <v>0.69408192923639189</v>
      </c>
      <c r="W78" s="13" t="str">
        <f t="shared" si="29"/>
        <v>Lab</v>
      </c>
      <c r="X78" s="13" t="str">
        <f t="shared" si="30"/>
        <v>Lab</v>
      </c>
      <c r="Y78" s="13" t="str">
        <f t="shared" si="31"/>
        <v>Con</v>
      </c>
      <c r="Z78" s="13" t="str">
        <f t="shared" si="32"/>
        <v>Con</v>
      </c>
      <c r="AA78" s="13" t="str">
        <f>G78</f>
        <v>Lab</v>
      </c>
      <c r="AB78" s="13" t="str">
        <f t="shared" si="33"/>
        <v>Lab</v>
      </c>
      <c r="AC78" s="13" t="str">
        <f t="shared" si="34"/>
        <v>Lab</v>
      </c>
    </row>
    <row r="79" spans="1:29" ht="15.75" x14ac:dyDescent="0.25">
      <c r="A79" s="100" t="s">
        <v>91</v>
      </c>
      <c r="B79" s="101" t="s">
        <v>664</v>
      </c>
      <c r="C79" s="102">
        <v>2010</v>
      </c>
      <c r="D79" s="103">
        <v>71284</v>
      </c>
      <c r="E79" s="103">
        <v>47576</v>
      </c>
      <c r="F79" s="78">
        <f t="shared" si="20"/>
        <v>0.66741484765164694</v>
      </c>
      <c r="G79" s="81" t="s">
        <v>7</v>
      </c>
      <c r="H79" s="93">
        <v>18327</v>
      </c>
      <c r="I79" s="106">
        <v>18235</v>
      </c>
      <c r="J79" s="81" t="s">
        <v>4</v>
      </c>
      <c r="K79" s="106">
        <v>92</v>
      </c>
      <c r="L79" s="94">
        <v>1.9337481082898941E-3</v>
      </c>
      <c r="M79" s="95">
        <v>1.2906121990909601E-3</v>
      </c>
      <c r="N79" s="107">
        <f t="shared" si="21"/>
        <v>47</v>
      </c>
      <c r="O79" s="107" t="str">
        <f t="shared" si="22"/>
        <v/>
      </c>
      <c r="P79" s="108">
        <f t="shared" si="23"/>
        <v>3565</v>
      </c>
      <c r="Q79" s="96" t="str">
        <f t="shared" si="24"/>
        <v>YES</v>
      </c>
      <c r="R79" s="109">
        <f t="shared" si="25"/>
        <v>713</v>
      </c>
      <c r="S79" s="85" t="str">
        <f t="shared" si="26"/>
        <v>YES</v>
      </c>
      <c r="T79" s="78">
        <f t="shared" si="27"/>
        <v>1.2906121990909601E-3</v>
      </c>
      <c r="U79" s="104">
        <f t="shared" si="28"/>
        <v>0.66870545985073793</v>
      </c>
      <c r="W79" s="13" t="str">
        <f t="shared" si="29"/>
        <v>Con</v>
      </c>
      <c r="X79" s="13" t="str">
        <f t="shared" si="30"/>
        <v>Con</v>
      </c>
      <c r="Y79" s="13" t="str">
        <f t="shared" si="31"/>
        <v>Con</v>
      </c>
      <c r="Z79" s="13" t="str">
        <f t="shared" si="32"/>
        <v>Con</v>
      </c>
      <c r="AA79" s="13" t="str">
        <f>J79</f>
        <v>Con</v>
      </c>
      <c r="AB79" s="13" t="str">
        <f t="shared" si="33"/>
        <v>Lab</v>
      </c>
      <c r="AC79" s="13" t="str">
        <f t="shared" si="34"/>
        <v>Lab</v>
      </c>
    </row>
    <row r="80" spans="1:29" ht="15.75" x14ac:dyDescent="0.25">
      <c r="A80" s="100" t="s">
        <v>92</v>
      </c>
      <c r="B80" s="101" t="s">
        <v>664</v>
      </c>
      <c r="C80" s="102">
        <v>2010</v>
      </c>
      <c r="D80" s="103">
        <v>71422</v>
      </c>
      <c r="E80" s="103">
        <v>41277</v>
      </c>
      <c r="F80" s="78">
        <f t="shared" si="20"/>
        <v>0.57793116966760938</v>
      </c>
      <c r="G80" s="81" t="s">
        <v>7</v>
      </c>
      <c r="H80" s="93">
        <v>27426</v>
      </c>
      <c r="I80" s="106">
        <v>6245</v>
      </c>
      <c r="J80" s="81" t="s">
        <v>8</v>
      </c>
      <c r="K80" s="106">
        <v>21181</v>
      </c>
      <c r="L80" s="94">
        <v>0.51314291251786714</v>
      </c>
      <c r="M80" s="95">
        <v>0.2965612836380947</v>
      </c>
      <c r="N80" s="107">
        <f t="shared" si="21"/>
        <v>10591</v>
      </c>
      <c r="O80" s="107" t="str">
        <f t="shared" si="22"/>
        <v/>
      </c>
      <c r="P80" s="108">
        <f t="shared" si="23"/>
        <v>3572</v>
      </c>
      <c r="Q80" s="96" t="str">
        <f t="shared" si="24"/>
        <v/>
      </c>
      <c r="R80" s="109">
        <f t="shared" si="25"/>
        <v>715</v>
      </c>
      <c r="S80" s="85" t="str">
        <f t="shared" si="26"/>
        <v/>
      </c>
      <c r="T80" s="78">
        <f t="shared" si="27"/>
        <v>0.2965612836380947</v>
      </c>
      <c r="U80" s="104">
        <f t="shared" si="28"/>
        <v>0.87449245330570413</v>
      </c>
      <c r="W80" s="13" t="str">
        <f t="shared" si="29"/>
        <v>Lab</v>
      </c>
      <c r="X80" s="13" t="str">
        <f t="shared" si="30"/>
        <v>Lab</v>
      </c>
      <c r="Y80" s="13" t="str">
        <f t="shared" si="31"/>
        <v>Lab</v>
      </c>
      <c r="Z80" s="13" t="str">
        <f t="shared" si="32"/>
        <v>Lab</v>
      </c>
      <c r="AA80" s="13" t="str">
        <f t="shared" ref="AA80:AA85" si="35">G80</f>
        <v>Lab</v>
      </c>
      <c r="AB80" s="13" t="str">
        <f t="shared" si="33"/>
        <v>Lab</v>
      </c>
      <c r="AC80" s="13" t="str">
        <f t="shared" si="34"/>
        <v>Lab</v>
      </c>
    </row>
    <row r="81" spans="1:29" ht="15.75" x14ac:dyDescent="0.25">
      <c r="A81" s="100" t="s">
        <v>93</v>
      </c>
      <c r="B81" s="101" t="s">
        <v>665</v>
      </c>
      <c r="C81" s="102">
        <v>2010</v>
      </c>
      <c r="D81" s="103">
        <v>67186</v>
      </c>
      <c r="E81" s="103">
        <v>43125</v>
      </c>
      <c r="F81" s="78">
        <f t="shared" si="20"/>
        <v>0.64187479534426817</v>
      </c>
      <c r="G81" s="81" t="s">
        <v>4</v>
      </c>
      <c r="H81" s="93">
        <v>21325</v>
      </c>
      <c r="I81" s="106">
        <v>8899</v>
      </c>
      <c r="J81" s="81" t="s">
        <v>7</v>
      </c>
      <c r="K81" s="106">
        <v>12426</v>
      </c>
      <c r="L81" s="94">
        <v>0.28813913043478262</v>
      </c>
      <c r="M81" s="95">
        <v>0.18494924537850146</v>
      </c>
      <c r="N81" s="107">
        <f t="shared" si="21"/>
        <v>6214</v>
      </c>
      <c r="O81" s="107">
        <f t="shared" si="22"/>
        <v>6214</v>
      </c>
      <c r="P81" s="108">
        <f t="shared" si="23"/>
        <v>3360</v>
      </c>
      <c r="Q81" s="96" t="str">
        <f t="shared" si="24"/>
        <v/>
      </c>
      <c r="R81" s="109">
        <f t="shared" si="25"/>
        <v>672</v>
      </c>
      <c r="S81" s="85" t="str">
        <f t="shared" si="26"/>
        <v/>
      </c>
      <c r="T81" s="78">
        <f t="shared" si="27"/>
        <v>0.18494924537850146</v>
      </c>
      <c r="U81" s="104">
        <f t="shared" si="28"/>
        <v>0.8268240407227696</v>
      </c>
      <c r="W81" s="13" t="str">
        <f t="shared" si="29"/>
        <v>Con</v>
      </c>
      <c r="X81" s="13" t="str">
        <f t="shared" si="30"/>
        <v>Con</v>
      </c>
      <c r="Y81" s="13" t="str">
        <f t="shared" si="31"/>
        <v>Con</v>
      </c>
      <c r="Z81" s="13" t="str">
        <f t="shared" si="32"/>
        <v>Lab</v>
      </c>
      <c r="AA81" s="13" t="str">
        <f t="shared" si="35"/>
        <v>Con</v>
      </c>
      <c r="AB81" s="13" t="str">
        <f t="shared" si="33"/>
        <v>Con</v>
      </c>
      <c r="AC81" s="13" t="str">
        <f t="shared" si="34"/>
        <v>Con</v>
      </c>
    </row>
    <row r="82" spans="1:29" ht="15.75" x14ac:dyDescent="0.25">
      <c r="A82" s="100" t="s">
        <v>94</v>
      </c>
      <c r="B82" s="101" t="s">
        <v>665</v>
      </c>
      <c r="C82" s="102">
        <v>2010</v>
      </c>
      <c r="D82" s="103">
        <v>77296</v>
      </c>
      <c r="E82" s="103">
        <v>54274</v>
      </c>
      <c r="F82" s="78">
        <f t="shared" si="20"/>
        <v>0.70215793831504869</v>
      </c>
      <c r="G82" s="81" t="s">
        <v>4</v>
      </c>
      <c r="H82" s="93">
        <v>23132</v>
      </c>
      <c r="I82" s="106">
        <v>18100</v>
      </c>
      <c r="J82" s="81" t="s">
        <v>8</v>
      </c>
      <c r="K82" s="106">
        <v>5032</v>
      </c>
      <c r="L82" s="94">
        <v>9.2714743707852751E-2</v>
      </c>
      <c r="M82" s="95">
        <v>6.5100393293314018E-2</v>
      </c>
      <c r="N82" s="107">
        <f t="shared" si="21"/>
        <v>2517</v>
      </c>
      <c r="O82" s="107">
        <f t="shared" si="22"/>
        <v>2517</v>
      </c>
      <c r="P82" s="108">
        <f t="shared" si="23"/>
        <v>3865</v>
      </c>
      <c r="Q82" s="96" t="str">
        <f t="shared" si="24"/>
        <v/>
      </c>
      <c r="R82" s="109">
        <f t="shared" si="25"/>
        <v>773</v>
      </c>
      <c r="S82" s="85" t="str">
        <f t="shared" si="26"/>
        <v/>
      </c>
      <c r="T82" s="78">
        <f t="shared" si="27"/>
        <v>6.5100393293314018E-2</v>
      </c>
      <c r="U82" s="104">
        <f t="shared" si="28"/>
        <v>0.76725833160836276</v>
      </c>
      <c r="W82" s="13" t="str">
        <f t="shared" si="29"/>
        <v>Con</v>
      </c>
      <c r="X82" s="13" t="str">
        <f t="shared" si="30"/>
        <v>Con</v>
      </c>
      <c r="Y82" s="13" t="str">
        <f t="shared" si="31"/>
        <v>Con</v>
      </c>
      <c r="Z82" s="13" t="str">
        <f t="shared" si="32"/>
        <v>LD</v>
      </c>
      <c r="AA82" s="13" t="str">
        <f t="shared" si="35"/>
        <v>Con</v>
      </c>
      <c r="AB82" s="13" t="str">
        <f>J82</f>
        <v>LD</v>
      </c>
      <c r="AC82" s="13" t="str">
        <f>J82</f>
        <v>LD</v>
      </c>
    </row>
    <row r="83" spans="1:29" ht="15.75" x14ac:dyDescent="0.25">
      <c r="A83" s="100" t="s">
        <v>95</v>
      </c>
      <c r="B83" s="101" t="s">
        <v>669</v>
      </c>
      <c r="C83" s="102">
        <v>2010</v>
      </c>
      <c r="D83" s="103">
        <v>71125</v>
      </c>
      <c r="E83" s="103">
        <v>44024</v>
      </c>
      <c r="F83" s="78">
        <f t="shared" si="20"/>
        <v>0.61896660808435855</v>
      </c>
      <c r="G83" s="81" t="s">
        <v>4</v>
      </c>
      <c r="H83" s="93">
        <v>21320</v>
      </c>
      <c r="I83" s="106">
        <v>13592</v>
      </c>
      <c r="J83" s="81" t="s">
        <v>8</v>
      </c>
      <c r="K83" s="106">
        <v>7728</v>
      </c>
      <c r="L83" s="94">
        <v>0.17554061421043068</v>
      </c>
      <c r="M83" s="95">
        <v>0.10865377855887522</v>
      </c>
      <c r="N83" s="107">
        <f t="shared" si="21"/>
        <v>3865</v>
      </c>
      <c r="O83" s="107">
        <f t="shared" si="22"/>
        <v>3865</v>
      </c>
      <c r="P83" s="108">
        <f t="shared" si="23"/>
        <v>3557</v>
      </c>
      <c r="Q83" s="96" t="str">
        <f t="shared" si="24"/>
        <v/>
      </c>
      <c r="R83" s="109">
        <f t="shared" si="25"/>
        <v>712</v>
      </c>
      <c r="S83" s="85" t="str">
        <f t="shared" si="26"/>
        <v/>
      </c>
      <c r="T83" s="78">
        <f t="shared" si="27"/>
        <v>0.10865377855887522</v>
      </c>
      <c r="U83" s="104">
        <f t="shared" si="28"/>
        <v>0.72762038664323381</v>
      </c>
      <c r="W83" s="13" t="str">
        <f t="shared" si="29"/>
        <v>Con</v>
      </c>
      <c r="X83" s="13" t="str">
        <f t="shared" si="30"/>
        <v>Con</v>
      </c>
      <c r="Y83" s="13" t="str">
        <f t="shared" si="31"/>
        <v>LD</v>
      </c>
      <c r="Z83" s="13" t="str">
        <f t="shared" si="32"/>
        <v>LD</v>
      </c>
      <c r="AA83" s="13" t="str">
        <f t="shared" si="35"/>
        <v>Con</v>
      </c>
      <c r="AB83" s="13" t="str">
        <f>G83</f>
        <v>Con</v>
      </c>
      <c r="AC83" s="13" t="str">
        <f t="shared" ref="AC83:AC92" si="36">G83</f>
        <v>Con</v>
      </c>
    </row>
    <row r="84" spans="1:29" ht="15.75" x14ac:dyDescent="0.25">
      <c r="A84" s="100" t="s">
        <v>96</v>
      </c>
      <c r="B84" s="101" t="s">
        <v>669</v>
      </c>
      <c r="C84" s="102">
        <v>2010</v>
      </c>
      <c r="D84" s="103">
        <v>71753</v>
      </c>
      <c r="E84" s="103">
        <v>41659</v>
      </c>
      <c r="F84" s="78">
        <f t="shared" si="20"/>
        <v>0.58058896492132728</v>
      </c>
      <c r="G84" s="81" t="s">
        <v>4</v>
      </c>
      <c r="H84" s="93">
        <v>18808</v>
      </c>
      <c r="I84" s="106">
        <v>13225</v>
      </c>
      <c r="J84" s="81" t="s">
        <v>8</v>
      </c>
      <c r="K84" s="106">
        <v>5583</v>
      </c>
      <c r="L84" s="94">
        <v>0.134016659065268</v>
      </c>
      <c r="M84" s="95">
        <v>7.7808593368918377E-2</v>
      </c>
      <c r="N84" s="107">
        <f t="shared" si="21"/>
        <v>2792</v>
      </c>
      <c r="O84" s="107">
        <f t="shared" si="22"/>
        <v>2792</v>
      </c>
      <c r="P84" s="108">
        <f t="shared" si="23"/>
        <v>3588</v>
      </c>
      <c r="Q84" s="96" t="str">
        <f t="shared" si="24"/>
        <v/>
      </c>
      <c r="R84" s="109">
        <f t="shared" si="25"/>
        <v>718</v>
      </c>
      <c r="S84" s="85" t="str">
        <f t="shared" si="26"/>
        <v/>
      </c>
      <c r="T84" s="78">
        <f t="shared" si="27"/>
        <v>7.7808593368918377E-2</v>
      </c>
      <c r="U84" s="104">
        <f t="shared" si="28"/>
        <v>0.65839755829024571</v>
      </c>
      <c r="W84" s="13" t="str">
        <f t="shared" si="29"/>
        <v>Con</v>
      </c>
      <c r="X84" s="13" t="str">
        <f t="shared" si="30"/>
        <v>Con</v>
      </c>
      <c r="Y84" s="13" t="str">
        <f t="shared" si="31"/>
        <v>LD</v>
      </c>
      <c r="Z84" s="13" t="str">
        <f t="shared" si="32"/>
        <v>LD</v>
      </c>
      <c r="AA84" s="13" t="str">
        <f t="shared" si="35"/>
        <v>Con</v>
      </c>
      <c r="AB84" s="13" t="str">
        <f>J84</f>
        <v>LD</v>
      </c>
      <c r="AC84" s="13" t="str">
        <f t="shared" si="36"/>
        <v>Con</v>
      </c>
    </row>
    <row r="85" spans="1:29" ht="15.75" x14ac:dyDescent="0.25">
      <c r="A85" s="100" t="s">
        <v>97</v>
      </c>
      <c r="B85" s="101" t="s">
        <v>662</v>
      </c>
      <c r="C85" s="102">
        <v>2010</v>
      </c>
      <c r="D85" s="103">
        <v>76888</v>
      </c>
      <c r="E85" s="103">
        <v>52136</v>
      </c>
      <c r="F85" s="78">
        <f t="shared" si="20"/>
        <v>0.67807720320466136</v>
      </c>
      <c r="G85" s="81" t="s">
        <v>4</v>
      </c>
      <c r="H85" s="93">
        <v>27327</v>
      </c>
      <c r="I85" s="106">
        <v>11623</v>
      </c>
      <c r="J85" s="81" t="s">
        <v>8</v>
      </c>
      <c r="K85" s="106">
        <v>15704</v>
      </c>
      <c r="L85" s="94">
        <v>0.30121221420899186</v>
      </c>
      <c r="M85" s="95">
        <v>0.20424513578191655</v>
      </c>
      <c r="N85" s="107">
        <f t="shared" si="21"/>
        <v>7853</v>
      </c>
      <c r="O85" s="107">
        <f t="shared" si="22"/>
        <v>7853</v>
      </c>
      <c r="P85" s="108">
        <f t="shared" si="23"/>
        <v>3845</v>
      </c>
      <c r="Q85" s="96" t="str">
        <f t="shared" si="24"/>
        <v/>
      </c>
      <c r="R85" s="109">
        <f t="shared" si="25"/>
        <v>769</v>
      </c>
      <c r="S85" s="85" t="str">
        <f t="shared" si="26"/>
        <v/>
      </c>
      <c r="T85" s="78">
        <f t="shared" si="27"/>
        <v>0.20424513578191655</v>
      </c>
      <c r="U85" s="104">
        <f t="shared" si="28"/>
        <v>0.88232233898657797</v>
      </c>
      <c r="W85" s="13" t="str">
        <f t="shared" si="29"/>
        <v>Con</v>
      </c>
      <c r="X85" s="13" t="str">
        <f t="shared" si="30"/>
        <v>Con</v>
      </c>
      <c r="Y85" s="13" t="str">
        <f t="shared" si="31"/>
        <v>Con</v>
      </c>
      <c r="Z85" s="13" t="str">
        <f t="shared" si="32"/>
        <v>Con</v>
      </c>
      <c r="AA85" s="13" t="str">
        <f t="shared" si="35"/>
        <v>Con</v>
      </c>
      <c r="AB85" s="13" t="str">
        <f t="shared" ref="AB85:AB92" si="37">G85</f>
        <v>Con</v>
      </c>
      <c r="AC85" s="13" t="str">
        <f t="shared" si="36"/>
        <v>Con</v>
      </c>
    </row>
    <row r="86" spans="1:29" ht="15.75" x14ac:dyDescent="0.25">
      <c r="A86" s="100" t="s">
        <v>98</v>
      </c>
      <c r="B86" s="101" t="s">
        <v>667</v>
      </c>
      <c r="C86" s="102">
        <v>2010</v>
      </c>
      <c r="D86" s="103">
        <v>65116</v>
      </c>
      <c r="E86" s="103">
        <v>40457</v>
      </c>
      <c r="F86" s="78">
        <f t="shared" si="20"/>
        <v>0.62130659131396282</v>
      </c>
      <c r="G86" s="81" t="s">
        <v>8</v>
      </c>
      <c r="H86" s="93">
        <v>13637</v>
      </c>
      <c r="I86" s="106">
        <v>13272</v>
      </c>
      <c r="J86" s="81" t="s">
        <v>7</v>
      </c>
      <c r="K86" s="106">
        <v>365</v>
      </c>
      <c r="L86" s="94">
        <v>9.0219245124453125E-3</v>
      </c>
      <c r="M86" s="95">
        <v>5.6053811659192822E-3</v>
      </c>
      <c r="N86" s="107">
        <f t="shared" si="21"/>
        <v>183</v>
      </c>
      <c r="O86" s="107" t="str">
        <f t="shared" si="22"/>
        <v/>
      </c>
      <c r="P86" s="108">
        <f t="shared" si="23"/>
        <v>3256</v>
      </c>
      <c r="Q86" s="96" t="str">
        <f t="shared" si="24"/>
        <v>YES</v>
      </c>
      <c r="R86" s="109">
        <f t="shared" si="25"/>
        <v>652</v>
      </c>
      <c r="S86" s="85" t="str">
        <f t="shared" si="26"/>
        <v>YES</v>
      </c>
      <c r="T86" s="78">
        <f t="shared" si="27"/>
        <v>5.6053811659192822E-3</v>
      </c>
      <c r="U86" s="104">
        <f t="shared" si="28"/>
        <v>0.62691197247988206</v>
      </c>
      <c r="W86" s="13" t="str">
        <f t="shared" si="29"/>
        <v>Lab</v>
      </c>
      <c r="X86" s="13" t="str">
        <f t="shared" si="30"/>
        <v>Lab</v>
      </c>
      <c r="Y86" s="13" t="str">
        <f t="shared" si="31"/>
        <v>Lab</v>
      </c>
      <c r="Z86" s="13" t="str">
        <f t="shared" si="32"/>
        <v>Lab</v>
      </c>
      <c r="AA86" s="13" t="str">
        <f>J86</f>
        <v>Lab</v>
      </c>
      <c r="AB86" s="13" t="str">
        <f t="shared" si="37"/>
        <v>LD</v>
      </c>
      <c r="AC86" s="13" t="str">
        <f t="shared" si="36"/>
        <v>LD</v>
      </c>
    </row>
    <row r="87" spans="1:29" ht="15.75" x14ac:dyDescent="0.25">
      <c r="A87" s="100" t="s">
        <v>99</v>
      </c>
      <c r="B87" s="101" t="s">
        <v>667</v>
      </c>
      <c r="C87" s="102">
        <v>2010</v>
      </c>
      <c r="D87" s="103">
        <v>63580</v>
      </c>
      <c r="E87" s="103">
        <v>37995</v>
      </c>
      <c r="F87" s="78">
        <f t="shared" si="20"/>
        <v>0.59759358288770048</v>
      </c>
      <c r="G87" s="81" t="s">
        <v>7</v>
      </c>
      <c r="H87" s="93">
        <v>15682</v>
      </c>
      <c r="I87" s="106">
        <v>11060</v>
      </c>
      <c r="J87" s="81" t="s">
        <v>4</v>
      </c>
      <c r="K87" s="106">
        <v>4622</v>
      </c>
      <c r="L87" s="94">
        <v>0.12164758520858007</v>
      </c>
      <c r="M87" s="95">
        <v>7.2695816294432211E-2</v>
      </c>
      <c r="N87" s="107">
        <f t="shared" si="21"/>
        <v>2312</v>
      </c>
      <c r="O87" s="107" t="str">
        <f t="shared" si="22"/>
        <v/>
      </c>
      <c r="P87" s="108">
        <f t="shared" si="23"/>
        <v>3179</v>
      </c>
      <c r="Q87" s="96" t="str">
        <f t="shared" si="24"/>
        <v/>
      </c>
      <c r="R87" s="109">
        <f t="shared" si="25"/>
        <v>636</v>
      </c>
      <c r="S87" s="85" t="str">
        <f t="shared" si="26"/>
        <v/>
      </c>
      <c r="T87" s="78">
        <f t="shared" si="27"/>
        <v>7.2695816294432211E-2</v>
      </c>
      <c r="U87" s="104">
        <f t="shared" si="28"/>
        <v>0.67028939918213271</v>
      </c>
      <c r="W87" s="13" t="str">
        <f t="shared" si="29"/>
        <v>Lab</v>
      </c>
      <c r="X87" s="13" t="str">
        <f t="shared" si="30"/>
        <v>Lab</v>
      </c>
      <c r="Y87" s="13" t="str">
        <f t="shared" si="31"/>
        <v>Con</v>
      </c>
      <c r="Z87" s="13" t="str">
        <f t="shared" si="32"/>
        <v>Con</v>
      </c>
      <c r="AA87" s="13" t="str">
        <f>G87</f>
        <v>Lab</v>
      </c>
      <c r="AB87" s="13" t="str">
        <f t="shared" si="37"/>
        <v>Lab</v>
      </c>
      <c r="AC87" s="13" t="str">
        <f t="shared" si="36"/>
        <v>Lab</v>
      </c>
    </row>
    <row r="88" spans="1:29" ht="15.75" x14ac:dyDescent="0.25">
      <c r="A88" s="100" t="s">
        <v>100</v>
      </c>
      <c r="B88" s="101" t="s">
        <v>667</v>
      </c>
      <c r="C88" s="102">
        <v>2010</v>
      </c>
      <c r="D88" s="103">
        <v>62519</v>
      </c>
      <c r="E88" s="103">
        <v>40576</v>
      </c>
      <c r="F88" s="78">
        <f t="shared" si="20"/>
        <v>0.64901869831571202</v>
      </c>
      <c r="G88" s="81" t="s">
        <v>7</v>
      </c>
      <c r="H88" s="93">
        <v>18401</v>
      </c>
      <c r="I88" s="106">
        <v>12638</v>
      </c>
      <c r="J88" s="81" t="s">
        <v>4</v>
      </c>
      <c r="K88" s="106">
        <v>5763</v>
      </c>
      <c r="L88" s="94">
        <v>0.14202977129337541</v>
      </c>
      <c r="M88" s="95">
        <v>9.2179977286904788E-2</v>
      </c>
      <c r="N88" s="107">
        <f t="shared" si="21"/>
        <v>2882</v>
      </c>
      <c r="O88" s="107" t="str">
        <f t="shared" si="22"/>
        <v/>
      </c>
      <c r="P88" s="108">
        <f t="shared" si="23"/>
        <v>3126</v>
      </c>
      <c r="Q88" s="96" t="str">
        <f t="shared" si="24"/>
        <v/>
      </c>
      <c r="R88" s="109">
        <f t="shared" si="25"/>
        <v>626</v>
      </c>
      <c r="S88" s="85" t="str">
        <f t="shared" si="26"/>
        <v/>
      </c>
      <c r="T88" s="78">
        <f t="shared" si="27"/>
        <v>9.2179977286904788E-2</v>
      </c>
      <c r="U88" s="104">
        <f t="shared" si="28"/>
        <v>0.74119867560261676</v>
      </c>
      <c r="W88" s="13" t="str">
        <f t="shared" si="29"/>
        <v>Lab</v>
      </c>
      <c r="X88" s="13" t="str">
        <f t="shared" si="30"/>
        <v>Lab</v>
      </c>
      <c r="Y88" s="13" t="str">
        <f t="shared" si="31"/>
        <v>Lab</v>
      </c>
      <c r="Z88" s="13" t="str">
        <f t="shared" si="32"/>
        <v>Con</v>
      </c>
      <c r="AA88" s="13" t="str">
        <f>G88</f>
        <v>Lab</v>
      </c>
      <c r="AB88" s="13" t="str">
        <f t="shared" si="37"/>
        <v>Lab</v>
      </c>
      <c r="AC88" s="13" t="str">
        <f t="shared" si="36"/>
        <v>Lab</v>
      </c>
    </row>
    <row r="89" spans="1:29" ht="15.75" x14ac:dyDescent="0.25">
      <c r="A89" s="100" t="s">
        <v>101</v>
      </c>
      <c r="B89" s="101" t="s">
        <v>668</v>
      </c>
      <c r="C89" s="102">
        <v>2010</v>
      </c>
      <c r="D89" s="103">
        <v>71163</v>
      </c>
      <c r="E89" s="103">
        <v>49203</v>
      </c>
      <c r="F89" s="78">
        <f t="shared" si="20"/>
        <v>0.69141267231566961</v>
      </c>
      <c r="G89" s="81" t="s">
        <v>4</v>
      </c>
      <c r="H89" s="93">
        <v>25901</v>
      </c>
      <c r="I89" s="106">
        <v>9780</v>
      </c>
      <c r="J89" s="81" t="s">
        <v>7</v>
      </c>
      <c r="K89" s="106">
        <v>16121</v>
      </c>
      <c r="L89" s="94">
        <v>0.32764262341727129</v>
      </c>
      <c r="M89" s="95">
        <v>0.22653626182145217</v>
      </c>
      <c r="N89" s="107">
        <f t="shared" si="21"/>
        <v>8061</v>
      </c>
      <c r="O89" s="107">
        <f t="shared" si="22"/>
        <v>8061</v>
      </c>
      <c r="P89" s="108">
        <f t="shared" si="23"/>
        <v>3559</v>
      </c>
      <c r="Q89" s="96" t="str">
        <f t="shared" si="24"/>
        <v/>
      </c>
      <c r="R89" s="109">
        <f t="shared" si="25"/>
        <v>712</v>
      </c>
      <c r="S89" s="85" t="str">
        <f t="shared" si="26"/>
        <v/>
      </c>
      <c r="T89" s="78">
        <f t="shared" si="27"/>
        <v>0.22653626182145217</v>
      </c>
      <c r="U89" s="104">
        <f t="shared" si="28"/>
        <v>0.91794893413712175</v>
      </c>
      <c r="W89" s="13" t="str">
        <f t="shared" si="29"/>
        <v>Con</v>
      </c>
      <c r="X89" s="13" t="str">
        <f t="shared" si="30"/>
        <v>Con</v>
      </c>
      <c r="Y89" s="13" t="str">
        <f t="shared" si="31"/>
        <v>Con</v>
      </c>
      <c r="Z89" s="13" t="str">
        <f t="shared" si="32"/>
        <v>Con</v>
      </c>
      <c r="AA89" s="13" t="str">
        <f>G89</f>
        <v>Con</v>
      </c>
      <c r="AB89" s="13" t="str">
        <f t="shared" si="37"/>
        <v>Con</v>
      </c>
      <c r="AC89" s="13" t="str">
        <f t="shared" si="36"/>
        <v>Con</v>
      </c>
    </row>
    <row r="90" spans="1:29" ht="15.75" x14ac:dyDescent="0.25">
      <c r="A90" s="100" t="s">
        <v>102</v>
      </c>
      <c r="B90" s="101" t="s">
        <v>672</v>
      </c>
      <c r="C90" s="102">
        <v>2010</v>
      </c>
      <c r="D90" s="103">
        <v>53589</v>
      </c>
      <c r="E90" s="103">
        <v>38845</v>
      </c>
      <c r="F90" s="78">
        <f t="shared" si="20"/>
        <v>0.72486890966429673</v>
      </c>
      <c r="G90" s="81" t="s">
        <v>8</v>
      </c>
      <c r="H90" s="93">
        <v>17929</v>
      </c>
      <c r="I90" s="106">
        <v>14182</v>
      </c>
      <c r="J90" s="81" t="s">
        <v>4</v>
      </c>
      <c r="K90" s="106">
        <v>3747</v>
      </c>
      <c r="L90" s="94">
        <v>9.6460290899729698E-2</v>
      </c>
      <c r="M90" s="95">
        <v>6.9921065890387948E-2</v>
      </c>
      <c r="N90" s="107">
        <f t="shared" si="21"/>
        <v>1874</v>
      </c>
      <c r="O90" s="107" t="str">
        <f t="shared" si="22"/>
        <v/>
      </c>
      <c r="P90" s="108">
        <f t="shared" si="23"/>
        <v>2680</v>
      </c>
      <c r="Q90" s="96" t="str">
        <f t="shared" si="24"/>
        <v/>
      </c>
      <c r="R90" s="109">
        <f t="shared" si="25"/>
        <v>536</v>
      </c>
      <c r="S90" s="85" t="str">
        <f t="shared" si="26"/>
        <v/>
      </c>
      <c r="T90" s="78">
        <f t="shared" si="27"/>
        <v>6.9921065890387948E-2</v>
      </c>
      <c r="U90" s="104">
        <f t="shared" si="28"/>
        <v>0.79478997555468467</v>
      </c>
      <c r="W90" s="13" t="str">
        <f t="shared" si="29"/>
        <v>LD</v>
      </c>
      <c r="X90" s="13" t="str">
        <f t="shared" si="30"/>
        <v>LD</v>
      </c>
      <c r="Y90" s="13" t="str">
        <f t="shared" si="31"/>
        <v>LD</v>
      </c>
      <c r="Z90" s="13" t="str">
        <f t="shared" si="32"/>
        <v>Con</v>
      </c>
      <c r="AA90" s="13" t="str">
        <f>J90</f>
        <v>Con</v>
      </c>
      <c r="AB90" s="13" t="str">
        <f t="shared" si="37"/>
        <v>LD</v>
      </c>
      <c r="AC90" s="13" t="str">
        <f t="shared" si="36"/>
        <v>LD</v>
      </c>
    </row>
    <row r="91" spans="1:29" ht="15.75" x14ac:dyDescent="0.25">
      <c r="A91" s="100" t="s">
        <v>103</v>
      </c>
      <c r="B91" s="101" t="s">
        <v>666</v>
      </c>
      <c r="C91" s="102">
        <v>2010</v>
      </c>
      <c r="D91" s="103">
        <v>74046</v>
      </c>
      <c r="E91" s="103">
        <v>45323</v>
      </c>
      <c r="F91" s="78">
        <f t="shared" si="20"/>
        <v>0.61209248305107633</v>
      </c>
      <c r="G91" s="81" t="s">
        <v>8</v>
      </c>
      <c r="H91" s="93">
        <v>20026</v>
      </c>
      <c r="I91" s="106">
        <v>18681</v>
      </c>
      <c r="J91" s="81" t="s">
        <v>7</v>
      </c>
      <c r="K91" s="106">
        <v>1345</v>
      </c>
      <c r="L91" s="94">
        <v>2.967588200251528E-2</v>
      </c>
      <c r="M91" s="95">
        <v>1.8164384301650325E-2</v>
      </c>
      <c r="N91" s="107">
        <f t="shared" si="21"/>
        <v>673</v>
      </c>
      <c r="O91" s="107" t="str">
        <f t="shared" si="22"/>
        <v/>
      </c>
      <c r="P91" s="108">
        <f t="shared" si="23"/>
        <v>3703</v>
      </c>
      <c r="Q91" s="96" t="str">
        <f t="shared" si="24"/>
        <v>YES</v>
      </c>
      <c r="R91" s="109">
        <f t="shared" si="25"/>
        <v>741</v>
      </c>
      <c r="S91" s="85" t="str">
        <f t="shared" si="26"/>
        <v/>
      </c>
      <c r="T91" s="78">
        <f t="shared" si="27"/>
        <v>1.8164384301650325E-2</v>
      </c>
      <c r="U91" s="104">
        <f t="shared" si="28"/>
        <v>0.63025686735272668</v>
      </c>
      <c r="W91" s="13" t="str">
        <f t="shared" si="29"/>
        <v>Lab</v>
      </c>
      <c r="X91" s="13" t="str">
        <f t="shared" si="30"/>
        <v>LD</v>
      </c>
      <c r="Y91" s="13" t="str">
        <f t="shared" si="31"/>
        <v>Lab</v>
      </c>
      <c r="Z91" s="13" t="str">
        <f t="shared" si="32"/>
        <v>Lab</v>
      </c>
      <c r="AA91" s="13" t="str">
        <f>J91</f>
        <v>Lab</v>
      </c>
      <c r="AB91" s="13" t="str">
        <f t="shared" si="37"/>
        <v>LD</v>
      </c>
      <c r="AC91" s="13" t="str">
        <f t="shared" si="36"/>
        <v>LD</v>
      </c>
    </row>
    <row r="92" spans="1:29" ht="15.75" x14ac:dyDescent="0.25">
      <c r="A92" s="100" t="s">
        <v>104</v>
      </c>
      <c r="B92" s="101" t="s">
        <v>666</v>
      </c>
      <c r="C92" s="102">
        <v>2010</v>
      </c>
      <c r="D92" s="103">
        <v>83896</v>
      </c>
      <c r="E92" s="103">
        <v>52298</v>
      </c>
      <c r="F92" s="78">
        <f t="shared" si="20"/>
        <v>0.62336702584151804</v>
      </c>
      <c r="G92" s="81" t="s">
        <v>7</v>
      </c>
      <c r="H92" s="93">
        <v>24514</v>
      </c>
      <c r="I92" s="106">
        <v>16486</v>
      </c>
      <c r="J92" s="81" t="s">
        <v>4</v>
      </c>
      <c r="K92" s="106">
        <v>8028</v>
      </c>
      <c r="L92" s="94">
        <v>0.15350491414585643</v>
      </c>
      <c r="M92" s="95">
        <v>9.56899017831601E-2</v>
      </c>
      <c r="N92" s="107">
        <f t="shared" si="21"/>
        <v>4015</v>
      </c>
      <c r="O92" s="107" t="str">
        <f t="shared" si="22"/>
        <v/>
      </c>
      <c r="P92" s="108">
        <f t="shared" si="23"/>
        <v>4195</v>
      </c>
      <c r="Q92" s="96" t="str">
        <f t="shared" si="24"/>
        <v/>
      </c>
      <c r="R92" s="109">
        <f t="shared" si="25"/>
        <v>839</v>
      </c>
      <c r="S92" s="85" t="str">
        <f t="shared" si="26"/>
        <v/>
      </c>
      <c r="T92" s="78">
        <f t="shared" si="27"/>
        <v>9.56899017831601E-2</v>
      </c>
      <c r="U92" s="104">
        <f t="shared" si="28"/>
        <v>0.7190569276246781</v>
      </c>
      <c r="W92" s="13" t="str">
        <f t="shared" si="29"/>
        <v>Lab</v>
      </c>
      <c r="X92" s="13" t="str">
        <f t="shared" si="30"/>
        <v>Lab</v>
      </c>
      <c r="Y92" s="13" t="str">
        <f t="shared" si="31"/>
        <v>Con</v>
      </c>
      <c r="Z92" s="13" t="str">
        <f t="shared" si="32"/>
        <v>Con</v>
      </c>
      <c r="AA92" s="13" t="str">
        <f>G92</f>
        <v>Lab</v>
      </c>
      <c r="AB92" s="13" t="str">
        <f t="shared" si="37"/>
        <v>Lab</v>
      </c>
      <c r="AC92" s="13" t="str">
        <f t="shared" si="36"/>
        <v>Lab</v>
      </c>
    </row>
    <row r="93" spans="1:29" ht="15.75" x14ac:dyDescent="0.25">
      <c r="A93" s="100" t="s">
        <v>105</v>
      </c>
      <c r="B93" s="101" t="s">
        <v>666</v>
      </c>
      <c r="C93" s="102">
        <v>2010</v>
      </c>
      <c r="D93" s="103">
        <v>83546</v>
      </c>
      <c r="E93" s="103">
        <v>53765</v>
      </c>
      <c r="F93" s="78">
        <f t="shared" si="20"/>
        <v>0.64353769181049958</v>
      </c>
      <c r="G93" s="81" t="s">
        <v>4</v>
      </c>
      <c r="H93" s="93">
        <v>20022</v>
      </c>
      <c r="I93" s="106">
        <v>18064</v>
      </c>
      <c r="J93" s="81" t="s">
        <v>7</v>
      </c>
      <c r="K93" s="106">
        <v>1958</v>
      </c>
      <c r="L93" s="94">
        <v>3.6417743885427324E-2</v>
      </c>
      <c r="M93" s="95">
        <v>2.3436190840973835E-2</v>
      </c>
      <c r="N93" s="107">
        <f t="shared" si="21"/>
        <v>980</v>
      </c>
      <c r="O93" s="107">
        <f t="shared" si="22"/>
        <v>980</v>
      </c>
      <c r="P93" s="108">
        <f t="shared" si="23"/>
        <v>4178</v>
      </c>
      <c r="Q93" s="96" t="str">
        <f t="shared" si="24"/>
        <v>YES</v>
      </c>
      <c r="R93" s="109">
        <f t="shared" si="25"/>
        <v>836</v>
      </c>
      <c r="S93" s="85" t="str">
        <f t="shared" si="26"/>
        <v/>
      </c>
      <c r="T93" s="78">
        <f t="shared" si="27"/>
        <v>2.3436190840973835E-2</v>
      </c>
      <c r="U93" s="104">
        <f t="shared" si="28"/>
        <v>0.66697388265147339</v>
      </c>
      <c r="W93" s="13" t="str">
        <f t="shared" si="29"/>
        <v>Lab</v>
      </c>
      <c r="X93" s="13" t="str">
        <f t="shared" si="30"/>
        <v>Con</v>
      </c>
      <c r="Y93" s="13" t="str">
        <f t="shared" si="31"/>
        <v>Lab</v>
      </c>
      <c r="Z93" s="13" t="str">
        <f t="shared" si="32"/>
        <v>Lab</v>
      </c>
      <c r="AA93" s="13" t="str">
        <f>J93</f>
        <v>Lab</v>
      </c>
      <c r="AB93" s="13" t="str">
        <f>J93</f>
        <v>Lab</v>
      </c>
      <c r="AC93" s="13" t="str">
        <f>J93</f>
        <v>Lab</v>
      </c>
    </row>
    <row r="94" spans="1:29" ht="15.75" x14ac:dyDescent="0.25">
      <c r="A94" s="100" t="s">
        <v>106</v>
      </c>
      <c r="B94" s="101" t="s">
        <v>668</v>
      </c>
      <c r="C94" s="102">
        <v>2010</v>
      </c>
      <c r="D94" s="103">
        <v>69309</v>
      </c>
      <c r="E94" s="103">
        <v>50592</v>
      </c>
      <c r="F94" s="78">
        <f t="shared" si="20"/>
        <v>0.72994849153789554</v>
      </c>
      <c r="G94" s="81" t="s">
        <v>4</v>
      </c>
      <c r="H94" s="93">
        <v>28793</v>
      </c>
      <c r="I94" s="106">
        <v>11872</v>
      </c>
      <c r="J94" s="81" t="s">
        <v>8</v>
      </c>
      <c r="K94" s="106">
        <v>16921</v>
      </c>
      <c r="L94" s="94">
        <v>0.33445999367488932</v>
      </c>
      <c r="M94" s="95">
        <v>0.24413856786275953</v>
      </c>
      <c r="N94" s="107">
        <f t="shared" si="21"/>
        <v>8461</v>
      </c>
      <c r="O94" s="107">
        <f t="shared" si="22"/>
        <v>8461</v>
      </c>
      <c r="P94" s="108">
        <f t="shared" si="23"/>
        <v>3466</v>
      </c>
      <c r="Q94" s="96" t="str">
        <f t="shared" si="24"/>
        <v/>
      </c>
      <c r="R94" s="109">
        <f t="shared" si="25"/>
        <v>694</v>
      </c>
      <c r="S94" s="85" t="str">
        <f t="shared" si="26"/>
        <v/>
      </c>
      <c r="T94" s="78">
        <f t="shared" si="27"/>
        <v>0.24413856786275953</v>
      </c>
      <c r="U94" s="104">
        <f t="shared" si="28"/>
        <v>0.9740870594006551</v>
      </c>
      <c r="W94" s="13" t="str">
        <f t="shared" si="29"/>
        <v>Con</v>
      </c>
      <c r="X94" s="13" t="str">
        <f t="shared" si="30"/>
        <v>Con</v>
      </c>
      <c r="Y94" s="13" t="str">
        <f t="shared" si="31"/>
        <v>Con</v>
      </c>
      <c r="Z94" s="13" t="str">
        <f t="shared" si="32"/>
        <v>Con</v>
      </c>
      <c r="AA94" s="13" t="str">
        <f>G94</f>
        <v>Con</v>
      </c>
      <c r="AB94" s="13" t="str">
        <f>G94</f>
        <v>Con</v>
      </c>
      <c r="AC94" s="13" t="str">
        <f>G94</f>
        <v>Con</v>
      </c>
    </row>
    <row r="95" spans="1:29" ht="15.75" x14ac:dyDescent="0.25">
      <c r="A95" s="100" t="s">
        <v>107</v>
      </c>
      <c r="B95" s="101" t="s">
        <v>672</v>
      </c>
      <c r="C95" s="102">
        <v>2010</v>
      </c>
      <c r="D95" s="103">
        <v>58700</v>
      </c>
      <c r="E95" s="103">
        <v>38347</v>
      </c>
      <c r="F95" s="78">
        <f t="shared" si="20"/>
        <v>0.65327086882453156</v>
      </c>
      <c r="G95" s="81" t="s">
        <v>7</v>
      </c>
      <c r="H95" s="93">
        <v>13931</v>
      </c>
      <c r="I95" s="106">
        <v>11668</v>
      </c>
      <c r="J95" s="81" t="s">
        <v>4</v>
      </c>
      <c r="K95" s="106">
        <v>2263</v>
      </c>
      <c r="L95" s="94">
        <v>5.9013742926434923E-2</v>
      </c>
      <c r="M95" s="95">
        <v>3.8551959114139694E-2</v>
      </c>
      <c r="N95" s="107">
        <f t="shared" si="21"/>
        <v>1132</v>
      </c>
      <c r="O95" s="107" t="str">
        <f t="shared" si="22"/>
        <v/>
      </c>
      <c r="P95" s="108">
        <f t="shared" si="23"/>
        <v>2935</v>
      </c>
      <c r="Q95" s="96" t="str">
        <f t="shared" si="24"/>
        <v>YES</v>
      </c>
      <c r="R95" s="109">
        <f t="shared" si="25"/>
        <v>587</v>
      </c>
      <c r="S95" s="85" t="str">
        <f t="shared" si="26"/>
        <v/>
      </c>
      <c r="T95" s="78">
        <f t="shared" si="27"/>
        <v>3.8551959114139694E-2</v>
      </c>
      <c r="U95" s="104">
        <f t="shared" si="28"/>
        <v>0.69182282793867123</v>
      </c>
      <c r="W95" s="13" t="str">
        <f t="shared" si="29"/>
        <v>Con</v>
      </c>
      <c r="X95" s="13" t="str">
        <f t="shared" si="30"/>
        <v>Lab</v>
      </c>
      <c r="Y95" s="13" t="str">
        <f t="shared" si="31"/>
        <v>Con</v>
      </c>
      <c r="Z95" s="13" t="str">
        <f t="shared" si="32"/>
        <v>Con</v>
      </c>
      <c r="AA95" s="13" t="str">
        <f>J95</f>
        <v>Con</v>
      </c>
      <c r="AB95" s="13" t="str">
        <f>G95</f>
        <v>Lab</v>
      </c>
      <c r="AC95" s="13" t="str">
        <f>G95</f>
        <v>Lab</v>
      </c>
    </row>
    <row r="96" spans="1:29" ht="15.75" x14ac:dyDescent="0.25">
      <c r="A96" s="100" t="s">
        <v>108</v>
      </c>
      <c r="B96" s="101" t="s">
        <v>669</v>
      </c>
      <c r="C96" s="102">
        <v>2010</v>
      </c>
      <c r="D96" s="103">
        <v>82180</v>
      </c>
      <c r="E96" s="103">
        <v>54493</v>
      </c>
      <c r="F96" s="78">
        <f t="shared" si="20"/>
        <v>0.66309321002677046</v>
      </c>
      <c r="G96" s="81" t="s">
        <v>4</v>
      </c>
      <c r="H96" s="93">
        <v>24675</v>
      </c>
      <c r="I96" s="106">
        <v>15426</v>
      </c>
      <c r="J96" s="81" t="s">
        <v>8</v>
      </c>
      <c r="K96" s="106">
        <v>9249</v>
      </c>
      <c r="L96" s="94">
        <v>0.16972822197346449</v>
      </c>
      <c r="M96" s="95">
        <v>0.1125456315405208</v>
      </c>
      <c r="N96" s="107">
        <f t="shared" si="21"/>
        <v>4625</v>
      </c>
      <c r="O96" s="107">
        <f t="shared" si="22"/>
        <v>4625</v>
      </c>
      <c r="P96" s="108">
        <f t="shared" si="23"/>
        <v>4109</v>
      </c>
      <c r="Q96" s="96" t="str">
        <f t="shared" si="24"/>
        <v/>
      </c>
      <c r="R96" s="109">
        <f t="shared" si="25"/>
        <v>822</v>
      </c>
      <c r="S96" s="85" t="str">
        <f t="shared" si="26"/>
        <v/>
      </c>
      <c r="T96" s="78">
        <f t="shared" si="27"/>
        <v>0.1125456315405208</v>
      </c>
      <c r="U96" s="104">
        <f t="shared" si="28"/>
        <v>0.77563884156729124</v>
      </c>
      <c r="W96" s="13" t="str">
        <f t="shared" si="29"/>
        <v>Con</v>
      </c>
      <c r="X96" s="13" t="str">
        <f t="shared" si="30"/>
        <v>Con</v>
      </c>
      <c r="Y96" s="13" t="str">
        <f t="shared" si="31"/>
        <v>Con</v>
      </c>
      <c r="Z96" s="13" t="str">
        <f t="shared" si="32"/>
        <v>LD</v>
      </c>
      <c r="AA96" s="13" t="str">
        <f>G96</f>
        <v>Con</v>
      </c>
      <c r="AB96" s="13" t="str">
        <f>G96</f>
        <v>Con</v>
      </c>
      <c r="AC96" s="13" t="str">
        <f>G96</f>
        <v>Con</v>
      </c>
    </row>
    <row r="97" spans="1:29" ht="15.75" x14ac:dyDescent="0.25">
      <c r="A97" s="100" t="s">
        <v>109</v>
      </c>
      <c r="B97" s="101" t="s">
        <v>667</v>
      </c>
      <c r="C97" s="102">
        <v>2010</v>
      </c>
      <c r="D97" s="103">
        <v>67345</v>
      </c>
      <c r="E97" s="103">
        <v>43874</v>
      </c>
      <c r="F97" s="78">
        <f t="shared" si="20"/>
        <v>0.651481179003638</v>
      </c>
      <c r="G97" s="81" t="s">
        <v>4</v>
      </c>
      <c r="H97" s="93">
        <v>19680</v>
      </c>
      <c r="I97" s="106">
        <v>14533</v>
      </c>
      <c r="J97" s="81" t="s">
        <v>7</v>
      </c>
      <c r="K97" s="106">
        <v>5147</v>
      </c>
      <c r="L97" s="94">
        <v>0.11731321511601404</v>
      </c>
      <c r="M97" s="95">
        <v>7.6427351696488233E-2</v>
      </c>
      <c r="N97" s="107">
        <f t="shared" si="21"/>
        <v>2574</v>
      </c>
      <c r="O97" s="107">
        <f t="shared" si="22"/>
        <v>2574</v>
      </c>
      <c r="P97" s="108">
        <f t="shared" si="23"/>
        <v>3368</v>
      </c>
      <c r="Q97" s="96" t="str">
        <f t="shared" si="24"/>
        <v/>
      </c>
      <c r="R97" s="109">
        <f t="shared" si="25"/>
        <v>674</v>
      </c>
      <c r="S97" s="85" t="str">
        <f t="shared" si="26"/>
        <v/>
      </c>
      <c r="T97" s="78">
        <f t="shared" si="27"/>
        <v>7.6427351696488233E-2</v>
      </c>
      <c r="U97" s="104">
        <f t="shared" si="28"/>
        <v>0.72790853070012629</v>
      </c>
      <c r="W97" s="13" t="str">
        <f t="shared" si="29"/>
        <v>Con</v>
      </c>
      <c r="X97" s="13" t="str">
        <f t="shared" si="30"/>
        <v>Con</v>
      </c>
      <c r="Y97" s="13" t="str">
        <f t="shared" si="31"/>
        <v>Lab</v>
      </c>
      <c r="Z97" s="13" t="str">
        <f t="shared" si="32"/>
        <v>Lab</v>
      </c>
      <c r="AA97" s="13" t="str">
        <f>G97</f>
        <v>Con</v>
      </c>
      <c r="AB97" s="13" t="str">
        <f>J97</f>
        <v>Lab</v>
      </c>
      <c r="AC97" s="13" t="str">
        <f>J97</f>
        <v>Lab</v>
      </c>
    </row>
    <row r="98" spans="1:29" ht="15.75" x14ac:dyDescent="0.25">
      <c r="A98" s="100" t="s">
        <v>110</v>
      </c>
      <c r="B98" s="101" t="s">
        <v>662</v>
      </c>
      <c r="C98" s="102">
        <v>2010</v>
      </c>
      <c r="D98" s="103">
        <v>66015</v>
      </c>
      <c r="E98" s="103">
        <v>42705</v>
      </c>
      <c r="F98" s="78">
        <f t="shared" si="20"/>
        <v>0.64689843217450582</v>
      </c>
      <c r="G98" s="81" t="s">
        <v>4</v>
      </c>
      <c r="H98" s="93">
        <v>16217</v>
      </c>
      <c r="I98" s="106">
        <v>14889</v>
      </c>
      <c r="J98" s="81" t="s">
        <v>7</v>
      </c>
      <c r="K98" s="106">
        <v>1328</v>
      </c>
      <c r="L98" s="94">
        <v>3.1097061234047537E-2</v>
      </c>
      <c r="M98" s="95">
        <v>2.0116640157539951E-2</v>
      </c>
      <c r="N98" s="107">
        <f t="shared" si="21"/>
        <v>665</v>
      </c>
      <c r="O98" s="107">
        <f t="shared" si="22"/>
        <v>665</v>
      </c>
      <c r="P98" s="108">
        <f t="shared" si="23"/>
        <v>3301</v>
      </c>
      <c r="Q98" s="96" t="str">
        <f t="shared" si="24"/>
        <v>YES</v>
      </c>
      <c r="R98" s="109">
        <f t="shared" si="25"/>
        <v>661</v>
      </c>
      <c r="S98" s="85" t="str">
        <f t="shared" si="26"/>
        <v/>
      </c>
      <c r="T98" s="78">
        <f t="shared" si="27"/>
        <v>2.0116640157539951E-2</v>
      </c>
      <c r="U98" s="104">
        <f t="shared" si="28"/>
        <v>0.66701507233204582</v>
      </c>
      <c r="W98" s="13" t="str">
        <f t="shared" si="29"/>
        <v>Lab</v>
      </c>
      <c r="X98" s="13" t="str">
        <f t="shared" si="30"/>
        <v>Con</v>
      </c>
      <c r="Y98" s="13" t="str">
        <f t="shared" si="31"/>
        <v>Lab</v>
      </c>
      <c r="Z98" s="13" t="str">
        <f t="shared" si="32"/>
        <v>Lab</v>
      </c>
      <c r="AA98" s="13" t="str">
        <f>J98</f>
        <v>Lab</v>
      </c>
      <c r="AB98" s="13" t="str">
        <f>J98</f>
        <v>Lab</v>
      </c>
      <c r="AC98" s="13" t="str">
        <f>J98</f>
        <v>Lab</v>
      </c>
    </row>
    <row r="99" spans="1:29" ht="15.75" x14ac:dyDescent="0.25">
      <c r="A99" s="100" t="s">
        <v>111</v>
      </c>
      <c r="B99" s="101" t="s">
        <v>662</v>
      </c>
      <c r="C99" s="102">
        <v>2010</v>
      </c>
      <c r="D99" s="103">
        <v>74009</v>
      </c>
      <c r="E99" s="103">
        <v>51834</v>
      </c>
      <c r="F99" s="78">
        <f t="shared" si="20"/>
        <v>0.70037427880392922</v>
      </c>
      <c r="G99" s="81" t="s">
        <v>6</v>
      </c>
      <c r="H99" s="93">
        <v>16238</v>
      </c>
      <c r="I99" s="106">
        <v>14986</v>
      </c>
      <c r="J99" s="81" t="s">
        <v>7</v>
      </c>
      <c r="K99" s="106">
        <v>1252</v>
      </c>
      <c r="L99" s="94">
        <v>2.4154030173245359E-2</v>
      </c>
      <c r="M99" s="95">
        <v>1.6916861462795064E-2</v>
      </c>
      <c r="N99" s="107">
        <f t="shared" si="21"/>
        <v>627</v>
      </c>
      <c r="O99" s="107" t="str">
        <f t="shared" si="22"/>
        <v/>
      </c>
      <c r="P99" s="108">
        <f t="shared" si="23"/>
        <v>3701</v>
      </c>
      <c r="Q99" s="96" t="str">
        <f t="shared" si="24"/>
        <v>YES</v>
      </c>
      <c r="R99" s="109">
        <f t="shared" si="25"/>
        <v>741</v>
      </c>
      <c r="S99" s="85" t="str">
        <f t="shared" si="26"/>
        <v/>
      </c>
      <c r="T99" s="78">
        <f t="shared" si="27"/>
        <v>1.6916861462795064E-2</v>
      </c>
      <c r="U99" s="104">
        <f t="shared" si="28"/>
        <v>0.71729114026672425</v>
      </c>
      <c r="W99" s="13" t="str">
        <f t="shared" si="29"/>
        <v>Lab</v>
      </c>
      <c r="X99" s="13" t="str">
        <f t="shared" si="30"/>
        <v>Grn</v>
      </c>
      <c r="Y99" s="13" t="str">
        <f t="shared" si="31"/>
        <v>Lab</v>
      </c>
      <c r="Z99" s="13" t="str">
        <f t="shared" si="32"/>
        <v>Lab</v>
      </c>
      <c r="AA99" s="13" t="str">
        <f>J99</f>
        <v>Lab</v>
      </c>
      <c r="AB99" s="13" t="str">
        <f>G99</f>
        <v>Grn</v>
      </c>
      <c r="AC99" s="13" t="str">
        <f>G99</f>
        <v>Grn</v>
      </c>
    </row>
    <row r="100" spans="1:29" ht="15.75" x14ac:dyDescent="0.25">
      <c r="A100" s="100" t="s">
        <v>112</v>
      </c>
      <c r="B100" s="101" t="s">
        <v>669</v>
      </c>
      <c r="C100" s="102">
        <v>2010</v>
      </c>
      <c r="D100" s="103">
        <v>69448</v>
      </c>
      <c r="E100" s="103">
        <v>45017</v>
      </c>
      <c r="F100" s="78">
        <f t="shared" si="20"/>
        <v>0.6482116115654879</v>
      </c>
      <c r="G100" s="81" t="s">
        <v>7</v>
      </c>
      <c r="H100" s="93">
        <v>16471</v>
      </c>
      <c r="I100" s="106">
        <v>12749</v>
      </c>
      <c r="J100" s="81" t="s">
        <v>4</v>
      </c>
      <c r="K100" s="106">
        <v>3722</v>
      </c>
      <c r="L100" s="94">
        <v>8.2679876491103366E-2</v>
      </c>
      <c r="M100" s="95">
        <v>5.3594055984333602E-2</v>
      </c>
      <c r="N100" s="107">
        <f t="shared" si="21"/>
        <v>1862</v>
      </c>
      <c r="O100" s="107" t="str">
        <f t="shared" si="22"/>
        <v/>
      </c>
      <c r="P100" s="108">
        <f t="shared" si="23"/>
        <v>3473</v>
      </c>
      <c r="Q100" s="96" t="str">
        <f t="shared" si="24"/>
        <v/>
      </c>
      <c r="R100" s="109">
        <f t="shared" si="25"/>
        <v>695</v>
      </c>
      <c r="S100" s="85" t="str">
        <f t="shared" si="26"/>
        <v/>
      </c>
      <c r="T100" s="78">
        <f t="shared" si="27"/>
        <v>5.3594055984333602E-2</v>
      </c>
      <c r="U100" s="104">
        <f t="shared" si="28"/>
        <v>0.70180566754982154</v>
      </c>
      <c r="W100" s="13" t="str">
        <f t="shared" si="29"/>
        <v>Lab</v>
      </c>
      <c r="X100" s="13" t="str">
        <f t="shared" si="30"/>
        <v>Lab</v>
      </c>
      <c r="Y100" s="13" t="str">
        <f t="shared" si="31"/>
        <v>Con</v>
      </c>
      <c r="Z100" s="13" t="str">
        <f t="shared" si="32"/>
        <v>Con</v>
      </c>
      <c r="AA100" s="13" t="str">
        <f>J100</f>
        <v>Con</v>
      </c>
      <c r="AB100" s="13" t="str">
        <f>G100</f>
        <v>Lab</v>
      </c>
      <c r="AC100" s="13" t="str">
        <f>G100</f>
        <v>Lab</v>
      </c>
    </row>
    <row r="101" spans="1:29" ht="15.75" x14ac:dyDescent="0.25">
      <c r="A101" s="100" t="s">
        <v>113</v>
      </c>
      <c r="B101" s="101" t="s">
        <v>669</v>
      </c>
      <c r="C101" s="102">
        <v>2010</v>
      </c>
      <c r="D101" s="103">
        <v>73469</v>
      </c>
      <c r="E101" s="103">
        <v>50336</v>
      </c>
      <c r="F101" s="78">
        <f t="shared" si="20"/>
        <v>0.68513250486599786</v>
      </c>
      <c r="G101" s="81" t="s">
        <v>4</v>
      </c>
      <c r="H101" s="93">
        <v>19115</v>
      </c>
      <c r="I101" s="106">
        <v>15841</v>
      </c>
      <c r="J101" s="81" t="s">
        <v>8</v>
      </c>
      <c r="K101" s="106">
        <v>3274</v>
      </c>
      <c r="L101" s="94">
        <v>6.5042911633820727E-2</v>
      </c>
      <c r="M101" s="95">
        <v>4.4563012971457351E-2</v>
      </c>
      <c r="N101" s="107">
        <f t="shared" si="21"/>
        <v>1638</v>
      </c>
      <c r="O101" s="107">
        <f t="shared" si="22"/>
        <v>1638</v>
      </c>
      <c r="P101" s="108">
        <f t="shared" si="23"/>
        <v>3674</v>
      </c>
      <c r="Q101" s="96" t="str">
        <f t="shared" si="24"/>
        <v>YES</v>
      </c>
      <c r="R101" s="109">
        <f t="shared" si="25"/>
        <v>735</v>
      </c>
      <c r="S101" s="85" t="str">
        <f t="shared" si="26"/>
        <v/>
      </c>
      <c r="T101" s="78">
        <f t="shared" si="27"/>
        <v>4.4563012971457351E-2</v>
      </c>
      <c r="U101" s="104">
        <f t="shared" si="28"/>
        <v>0.72969551783745523</v>
      </c>
      <c r="W101" s="13" t="str">
        <f t="shared" si="29"/>
        <v>LD</v>
      </c>
      <c r="X101" s="13" t="str">
        <f t="shared" si="30"/>
        <v>Con</v>
      </c>
      <c r="Y101" s="13" t="str">
        <f t="shared" si="31"/>
        <v>LD</v>
      </c>
      <c r="Z101" s="13" t="str">
        <f t="shared" si="32"/>
        <v>LD</v>
      </c>
      <c r="AA101" s="13" t="str">
        <f>J101</f>
        <v>LD</v>
      </c>
      <c r="AB101" s="13" t="str">
        <f>J101</f>
        <v>LD</v>
      </c>
      <c r="AC101" s="13" t="str">
        <f>J101</f>
        <v>LD</v>
      </c>
    </row>
    <row r="102" spans="1:29" ht="15.75" x14ac:dyDescent="0.25">
      <c r="A102" s="100" t="s">
        <v>114</v>
      </c>
      <c r="B102" s="101" t="s">
        <v>669</v>
      </c>
      <c r="C102" s="102">
        <v>2010</v>
      </c>
      <c r="D102" s="103">
        <v>78579</v>
      </c>
      <c r="E102" s="103">
        <v>48377</v>
      </c>
      <c r="F102" s="78">
        <f t="shared" si="20"/>
        <v>0.61564794665241351</v>
      </c>
      <c r="G102" s="81" t="s">
        <v>7</v>
      </c>
      <c r="H102" s="93">
        <v>18600</v>
      </c>
      <c r="I102" s="106">
        <v>13866</v>
      </c>
      <c r="J102" s="81" t="s">
        <v>8</v>
      </c>
      <c r="K102" s="106">
        <v>4734</v>
      </c>
      <c r="L102" s="94">
        <v>9.7856419372842465E-2</v>
      </c>
      <c r="M102" s="95">
        <v>6.0245103653647922E-2</v>
      </c>
      <c r="N102" s="107">
        <f t="shared" si="21"/>
        <v>2368</v>
      </c>
      <c r="O102" s="107" t="str">
        <f t="shared" si="22"/>
        <v/>
      </c>
      <c r="P102" s="108">
        <f t="shared" si="23"/>
        <v>3929</v>
      </c>
      <c r="Q102" s="96" t="str">
        <f t="shared" si="24"/>
        <v/>
      </c>
      <c r="R102" s="109">
        <f t="shared" si="25"/>
        <v>786</v>
      </c>
      <c r="S102" s="85" t="str">
        <f t="shared" si="26"/>
        <v/>
      </c>
      <c r="T102" s="78">
        <f t="shared" si="27"/>
        <v>6.0245103653647922E-2</v>
      </c>
      <c r="U102" s="104">
        <f t="shared" si="28"/>
        <v>0.67589305030606139</v>
      </c>
      <c r="W102" s="13" t="str">
        <f t="shared" si="29"/>
        <v>Lab</v>
      </c>
      <c r="X102" s="13" t="str">
        <f t="shared" si="30"/>
        <v>Lab</v>
      </c>
      <c r="Y102" s="13" t="str">
        <f t="shared" si="31"/>
        <v>LD</v>
      </c>
      <c r="Z102" s="13" t="str">
        <f t="shared" si="32"/>
        <v>LD</v>
      </c>
      <c r="AA102" s="13" t="str">
        <f t="shared" ref="AA102:AA107" si="38">G102</f>
        <v>Lab</v>
      </c>
      <c r="AB102" s="13" t="str">
        <f t="shared" ref="AB102:AB107" si="39">G102</f>
        <v>Lab</v>
      </c>
      <c r="AC102" s="13" t="str">
        <f t="shared" ref="AC102:AC107" si="40">G102</f>
        <v>Lab</v>
      </c>
    </row>
    <row r="103" spans="1:29" ht="15.75" x14ac:dyDescent="0.25">
      <c r="A103" s="100" t="s">
        <v>115</v>
      </c>
      <c r="B103" s="101" t="s">
        <v>669</v>
      </c>
      <c r="C103" s="102">
        <v>2010</v>
      </c>
      <c r="D103" s="103">
        <v>82728</v>
      </c>
      <c r="E103" s="103">
        <v>55347</v>
      </c>
      <c r="F103" s="78">
        <f t="shared" si="20"/>
        <v>0.66902378880185664</v>
      </c>
      <c r="G103" s="81" t="s">
        <v>8</v>
      </c>
      <c r="H103" s="93">
        <v>26593</v>
      </c>
      <c r="I103" s="106">
        <v>15227</v>
      </c>
      <c r="J103" s="81" t="s">
        <v>7</v>
      </c>
      <c r="K103" s="106">
        <v>11366</v>
      </c>
      <c r="L103" s="94">
        <v>0.20535891737582887</v>
      </c>
      <c r="M103" s="95">
        <v>0.13739000096702447</v>
      </c>
      <c r="N103" s="107">
        <f t="shared" si="21"/>
        <v>5684</v>
      </c>
      <c r="O103" s="107" t="str">
        <f t="shared" si="22"/>
        <v/>
      </c>
      <c r="P103" s="108">
        <f t="shared" si="23"/>
        <v>4137</v>
      </c>
      <c r="Q103" s="96" t="str">
        <f t="shared" si="24"/>
        <v/>
      </c>
      <c r="R103" s="109">
        <f t="shared" si="25"/>
        <v>828</v>
      </c>
      <c r="S103" s="85" t="str">
        <f t="shared" si="26"/>
        <v/>
      </c>
      <c r="T103" s="78">
        <f t="shared" si="27"/>
        <v>0.13739000096702447</v>
      </c>
      <c r="U103" s="104">
        <f t="shared" si="28"/>
        <v>0.80641378976888112</v>
      </c>
      <c r="W103" s="13" t="str">
        <f t="shared" si="29"/>
        <v>LD</v>
      </c>
      <c r="X103" s="13" t="str">
        <f t="shared" si="30"/>
        <v>LD</v>
      </c>
      <c r="Y103" s="13" t="str">
        <f t="shared" si="31"/>
        <v>LD</v>
      </c>
      <c r="Z103" s="13" t="str">
        <f t="shared" si="32"/>
        <v>Lab</v>
      </c>
      <c r="AA103" s="13" t="str">
        <f t="shared" si="38"/>
        <v>LD</v>
      </c>
      <c r="AB103" s="13" t="str">
        <f t="shared" si="39"/>
        <v>LD</v>
      </c>
      <c r="AC103" s="13" t="str">
        <f t="shared" si="40"/>
        <v>LD</v>
      </c>
    </row>
    <row r="104" spans="1:29" ht="15.75" x14ac:dyDescent="0.25">
      <c r="A104" s="100" t="s">
        <v>116</v>
      </c>
      <c r="B104" s="101" t="s">
        <v>668</v>
      </c>
      <c r="C104" s="102">
        <v>2010</v>
      </c>
      <c r="D104" s="103">
        <v>72445</v>
      </c>
      <c r="E104" s="103">
        <v>52676</v>
      </c>
      <c r="F104" s="78">
        <f t="shared" si="20"/>
        <v>0.72711712333494372</v>
      </c>
      <c r="G104" s="81" t="s">
        <v>4</v>
      </c>
      <c r="H104" s="93">
        <v>24338</v>
      </c>
      <c r="I104" s="106">
        <v>17046</v>
      </c>
      <c r="J104" s="81" t="s">
        <v>8</v>
      </c>
      <c r="K104" s="106">
        <v>7292</v>
      </c>
      <c r="L104" s="94">
        <v>0.1384311640975017</v>
      </c>
      <c r="M104" s="95">
        <v>0.10065566981848299</v>
      </c>
      <c r="N104" s="107">
        <f t="shared" si="21"/>
        <v>3647</v>
      </c>
      <c r="O104" s="107">
        <f t="shared" si="22"/>
        <v>3647</v>
      </c>
      <c r="P104" s="108">
        <f t="shared" si="23"/>
        <v>3623</v>
      </c>
      <c r="Q104" s="96" t="str">
        <f t="shared" si="24"/>
        <v/>
      </c>
      <c r="R104" s="109">
        <f t="shared" si="25"/>
        <v>725</v>
      </c>
      <c r="S104" s="85" t="str">
        <f t="shared" si="26"/>
        <v/>
      </c>
      <c r="T104" s="78">
        <f t="shared" si="27"/>
        <v>0.10065566981848299</v>
      </c>
      <c r="U104" s="104">
        <f t="shared" si="28"/>
        <v>0.82777279315342667</v>
      </c>
      <c r="W104" s="13" t="str">
        <f t="shared" si="29"/>
        <v>Con</v>
      </c>
      <c r="X104" s="13" t="str">
        <f t="shared" si="30"/>
        <v>Con</v>
      </c>
      <c r="Y104" s="13" t="str">
        <f t="shared" si="31"/>
        <v>Con</v>
      </c>
      <c r="Z104" s="13" t="str">
        <f t="shared" si="32"/>
        <v>LD</v>
      </c>
      <c r="AA104" s="13" t="str">
        <f t="shared" si="38"/>
        <v>Con</v>
      </c>
      <c r="AB104" s="13" t="str">
        <f t="shared" si="39"/>
        <v>Con</v>
      </c>
      <c r="AC104" s="13" t="str">
        <f t="shared" si="40"/>
        <v>Con</v>
      </c>
    </row>
    <row r="105" spans="1:29" ht="15.75" x14ac:dyDescent="0.25">
      <c r="A105" s="100" t="s">
        <v>117</v>
      </c>
      <c r="B105" s="101" t="s">
        <v>666</v>
      </c>
      <c r="C105" s="102">
        <v>2010</v>
      </c>
      <c r="D105" s="103">
        <v>65427</v>
      </c>
      <c r="E105" s="103">
        <v>44037</v>
      </c>
      <c r="F105" s="78">
        <f t="shared" si="20"/>
        <v>0.6730707506075474</v>
      </c>
      <c r="G105" s="81" t="s">
        <v>4</v>
      </c>
      <c r="H105" s="93">
        <v>23569</v>
      </c>
      <c r="I105" s="106">
        <v>9669</v>
      </c>
      <c r="J105" s="81" t="s">
        <v>8</v>
      </c>
      <c r="K105" s="106">
        <v>13900</v>
      </c>
      <c r="L105" s="94">
        <v>0.31564366328314825</v>
      </c>
      <c r="M105" s="95">
        <v>0.21245051737050452</v>
      </c>
      <c r="N105" s="107">
        <f t="shared" si="21"/>
        <v>6951</v>
      </c>
      <c r="O105" s="107">
        <f t="shared" si="22"/>
        <v>6951</v>
      </c>
      <c r="P105" s="108">
        <f t="shared" si="23"/>
        <v>3272</v>
      </c>
      <c r="Q105" s="96" t="str">
        <f t="shared" si="24"/>
        <v/>
      </c>
      <c r="R105" s="109">
        <f t="shared" si="25"/>
        <v>655</v>
      </c>
      <c r="S105" s="85" t="str">
        <f t="shared" si="26"/>
        <v/>
      </c>
      <c r="T105" s="78">
        <f t="shared" si="27"/>
        <v>0.21245051737050452</v>
      </c>
      <c r="U105" s="104">
        <f t="shared" si="28"/>
        <v>0.88552126797805197</v>
      </c>
      <c r="W105" s="13" t="str">
        <f t="shared" si="29"/>
        <v>Con</v>
      </c>
      <c r="X105" s="13" t="str">
        <f t="shared" si="30"/>
        <v>Con</v>
      </c>
      <c r="Y105" s="13" t="str">
        <f t="shared" si="31"/>
        <v>Con</v>
      </c>
      <c r="Z105" s="13" t="str">
        <f t="shared" si="32"/>
        <v>Con</v>
      </c>
      <c r="AA105" s="13" t="str">
        <f t="shared" si="38"/>
        <v>Con</v>
      </c>
      <c r="AB105" s="13" t="str">
        <f t="shared" si="39"/>
        <v>Con</v>
      </c>
      <c r="AC105" s="13" t="str">
        <f t="shared" si="40"/>
        <v>Con</v>
      </c>
    </row>
    <row r="106" spans="1:29" ht="15.75" x14ac:dyDescent="0.25">
      <c r="A106" s="100" t="s">
        <v>118</v>
      </c>
      <c r="B106" s="101" t="s">
        <v>663</v>
      </c>
      <c r="C106" s="102">
        <v>2010</v>
      </c>
      <c r="D106" s="103">
        <v>73036</v>
      </c>
      <c r="E106" s="103">
        <v>51630</v>
      </c>
      <c r="F106" s="78">
        <f t="shared" si="20"/>
        <v>0.70691166000328609</v>
      </c>
      <c r="G106" s="81" t="s">
        <v>4</v>
      </c>
      <c r="H106" s="93">
        <v>22558</v>
      </c>
      <c r="I106" s="106">
        <v>11250</v>
      </c>
      <c r="J106" s="81" t="s">
        <v>7</v>
      </c>
      <c r="K106" s="106">
        <v>11308</v>
      </c>
      <c r="L106" s="94">
        <v>0.2190199496416812</v>
      </c>
      <c r="M106" s="95">
        <v>0.15482775617503697</v>
      </c>
      <c r="N106" s="107">
        <f t="shared" si="21"/>
        <v>5655</v>
      </c>
      <c r="O106" s="107">
        <f t="shared" si="22"/>
        <v>5655</v>
      </c>
      <c r="P106" s="108">
        <f t="shared" si="23"/>
        <v>3652</v>
      </c>
      <c r="Q106" s="96" t="str">
        <f t="shared" si="24"/>
        <v/>
      </c>
      <c r="R106" s="109">
        <f t="shared" si="25"/>
        <v>731</v>
      </c>
      <c r="S106" s="85" t="str">
        <f t="shared" si="26"/>
        <v/>
      </c>
      <c r="T106" s="78">
        <f t="shared" si="27"/>
        <v>0.15482775617503697</v>
      </c>
      <c r="U106" s="104">
        <f t="shared" si="28"/>
        <v>0.86173941617832306</v>
      </c>
      <c r="W106" s="13" t="str">
        <f t="shared" si="29"/>
        <v>Con</v>
      </c>
      <c r="X106" s="13" t="str">
        <f t="shared" si="30"/>
        <v>Con</v>
      </c>
      <c r="Y106" s="13" t="str">
        <f t="shared" si="31"/>
        <v>Con</v>
      </c>
      <c r="Z106" s="13" t="str">
        <f t="shared" si="32"/>
        <v>Con</v>
      </c>
      <c r="AA106" s="13" t="str">
        <f t="shared" si="38"/>
        <v>Con</v>
      </c>
      <c r="AB106" s="13" t="str">
        <f t="shared" si="39"/>
        <v>Con</v>
      </c>
      <c r="AC106" s="13" t="str">
        <f t="shared" si="40"/>
        <v>Con</v>
      </c>
    </row>
    <row r="107" spans="1:29" ht="15.75" x14ac:dyDescent="0.25">
      <c r="A107" s="100" t="s">
        <v>119</v>
      </c>
      <c r="B107" s="101" t="s">
        <v>668</v>
      </c>
      <c r="C107" s="102">
        <v>2010</v>
      </c>
      <c r="D107" s="103">
        <v>71391</v>
      </c>
      <c r="E107" s="103">
        <v>45658</v>
      </c>
      <c r="F107" s="78">
        <f t="shared" si="20"/>
        <v>0.6395484024596938</v>
      </c>
      <c r="G107" s="81" t="s">
        <v>4</v>
      </c>
      <c r="H107" s="93">
        <v>26844</v>
      </c>
      <c r="I107" s="106">
        <v>8040</v>
      </c>
      <c r="J107" s="81" t="s">
        <v>7</v>
      </c>
      <c r="K107" s="106">
        <v>18804</v>
      </c>
      <c r="L107" s="94">
        <v>0.41184458364361121</v>
      </c>
      <c r="M107" s="95">
        <v>0.26339454553094926</v>
      </c>
      <c r="N107" s="107">
        <f t="shared" si="21"/>
        <v>9403</v>
      </c>
      <c r="O107" s="107">
        <f t="shared" si="22"/>
        <v>9403</v>
      </c>
      <c r="P107" s="108">
        <f t="shared" si="23"/>
        <v>3570</v>
      </c>
      <c r="Q107" s="96" t="str">
        <f t="shared" si="24"/>
        <v/>
      </c>
      <c r="R107" s="109">
        <f t="shared" si="25"/>
        <v>714</v>
      </c>
      <c r="S107" s="85" t="str">
        <f t="shared" si="26"/>
        <v/>
      </c>
      <c r="T107" s="78">
        <f t="shared" si="27"/>
        <v>0.26339454553094926</v>
      </c>
      <c r="U107" s="104">
        <f t="shared" si="28"/>
        <v>0.90294294799064301</v>
      </c>
      <c r="W107" s="13" t="str">
        <f t="shared" si="29"/>
        <v>Con</v>
      </c>
      <c r="X107" s="13" t="str">
        <f t="shared" si="30"/>
        <v>Con</v>
      </c>
      <c r="Y107" s="13" t="str">
        <f t="shared" si="31"/>
        <v>Con</v>
      </c>
      <c r="Z107" s="13" t="str">
        <f t="shared" si="32"/>
        <v>Con</v>
      </c>
      <c r="AA107" s="13" t="str">
        <f t="shared" si="38"/>
        <v>Con</v>
      </c>
      <c r="AB107" s="13" t="str">
        <f t="shared" si="39"/>
        <v>Con</v>
      </c>
      <c r="AC107" s="13" t="str">
        <f t="shared" si="40"/>
        <v>Con</v>
      </c>
    </row>
    <row r="108" spans="1:29" ht="15.75" x14ac:dyDescent="0.25">
      <c r="A108" s="100" t="s">
        <v>120</v>
      </c>
      <c r="B108" s="101" t="s">
        <v>665</v>
      </c>
      <c r="C108" s="102">
        <v>2010</v>
      </c>
      <c r="D108" s="103">
        <v>72042</v>
      </c>
      <c r="E108" s="103">
        <v>52727</v>
      </c>
      <c r="F108" s="78">
        <f t="shared" si="20"/>
        <v>0.73189250714860776</v>
      </c>
      <c r="G108" s="81" t="s">
        <v>4</v>
      </c>
      <c r="H108" s="93">
        <v>20585</v>
      </c>
      <c r="I108" s="106">
        <v>20196</v>
      </c>
      <c r="J108" s="81" t="s">
        <v>7</v>
      </c>
      <c r="K108" s="106">
        <v>389</v>
      </c>
      <c r="L108" s="94">
        <v>7.3776243670225878E-3</v>
      </c>
      <c r="M108" s="95">
        <v>5.3996279947808225E-3</v>
      </c>
      <c r="N108" s="107">
        <f t="shared" si="21"/>
        <v>195</v>
      </c>
      <c r="O108" s="107">
        <f t="shared" si="22"/>
        <v>195</v>
      </c>
      <c r="P108" s="108">
        <f t="shared" si="23"/>
        <v>3603</v>
      </c>
      <c r="Q108" s="96" t="str">
        <f t="shared" si="24"/>
        <v>YES</v>
      </c>
      <c r="R108" s="109">
        <f t="shared" si="25"/>
        <v>721</v>
      </c>
      <c r="S108" s="85" t="str">
        <f t="shared" si="26"/>
        <v>YES</v>
      </c>
      <c r="T108" s="78">
        <f t="shared" si="27"/>
        <v>5.3996279947808225E-3</v>
      </c>
      <c r="U108" s="104">
        <f t="shared" si="28"/>
        <v>0.73729213514338854</v>
      </c>
      <c r="W108" s="13" t="str">
        <f t="shared" si="29"/>
        <v>Lab</v>
      </c>
      <c r="X108" s="13" t="str">
        <f t="shared" si="30"/>
        <v>Lab</v>
      </c>
      <c r="Y108" s="13" t="str">
        <f t="shared" si="31"/>
        <v>Lab</v>
      </c>
      <c r="Z108" s="13" t="str">
        <f t="shared" si="32"/>
        <v>Lab</v>
      </c>
      <c r="AA108" s="13" t="str">
        <f>J108</f>
        <v>Lab</v>
      </c>
      <c r="AB108" s="13" t="str">
        <f>J108</f>
        <v>Lab</v>
      </c>
      <c r="AC108" s="13" t="str">
        <f>J108</f>
        <v>Lab</v>
      </c>
    </row>
    <row r="109" spans="1:29" ht="15.75" x14ac:dyDescent="0.25">
      <c r="A109" s="100" t="s">
        <v>121</v>
      </c>
      <c r="B109" s="101" t="s">
        <v>662</v>
      </c>
      <c r="C109" s="102">
        <v>2010</v>
      </c>
      <c r="D109" s="103">
        <v>74989</v>
      </c>
      <c r="E109" s="103">
        <v>48335</v>
      </c>
      <c r="F109" s="78">
        <f t="shared" si="20"/>
        <v>0.64456120230967207</v>
      </c>
      <c r="G109" s="81" t="s">
        <v>13</v>
      </c>
      <c r="H109" s="93">
        <v>22860</v>
      </c>
      <c r="I109" s="106">
        <v>10331</v>
      </c>
      <c r="J109" s="81" t="s">
        <v>671</v>
      </c>
      <c r="K109" s="106">
        <v>12529</v>
      </c>
      <c r="L109" s="94">
        <v>0.25921175131892005</v>
      </c>
      <c r="M109" s="95">
        <v>0.16707783808291882</v>
      </c>
      <c r="N109" s="107">
        <f t="shared" si="21"/>
        <v>6265</v>
      </c>
      <c r="O109" s="107" t="str">
        <f t="shared" si="22"/>
        <v/>
      </c>
      <c r="P109" s="108">
        <f t="shared" si="23"/>
        <v>3750</v>
      </c>
      <c r="Q109" s="96" t="str">
        <f t="shared" si="24"/>
        <v/>
      </c>
      <c r="R109" s="109">
        <f t="shared" si="25"/>
        <v>750</v>
      </c>
      <c r="S109" s="85" t="str">
        <f t="shared" si="26"/>
        <v/>
      </c>
      <c r="T109" s="78">
        <f t="shared" si="27"/>
        <v>0.16707783808291882</v>
      </c>
      <c r="U109" s="104">
        <f t="shared" si="28"/>
        <v>0.81163904039259083</v>
      </c>
      <c r="W109" s="13" t="str">
        <f t="shared" si="29"/>
        <v>Speaker</v>
      </c>
      <c r="X109" s="13" t="str">
        <f t="shared" si="30"/>
        <v>Speaker</v>
      </c>
      <c r="Y109" s="13" t="str">
        <f t="shared" si="31"/>
        <v>Speaker</v>
      </c>
      <c r="Z109" s="13" t="str">
        <f t="shared" si="32"/>
        <v>Ind1</v>
      </c>
      <c r="AA109" s="13" t="str">
        <f>G109</f>
        <v>Speaker</v>
      </c>
      <c r="AB109" s="13" t="str">
        <f>G109</f>
        <v>Speaker</v>
      </c>
      <c r="AC109" s="13" t="str">
        <f>G109</f>
        <v>Speaker</v>
      </c>
    </row>
    <row r="110" spans="1:29" ht="15.75" x14ac:dyDescent="0.25">
      <c r="A110" s="100" t="s">
        <v>122</v>
      </c>
      <c r="B110" s="101" t="s">
        <v>664</v>
      </c>
      <c r="C110" s="102">
        <v>2010</v>
      </c>
      <c r="D110" s="103">
        <v>66615</v>
      </c>
      <c r="E110" s="103">
        <v>41845</v>
      </c>
      <c r="F110" s="78">
        <f t="shared" si="20"/>
        <v>0.62816182541469634</v>
      </c>
      <c r="G110" s="81" t="s">
        <v>8</v>
      </c>
      <c r="H110" s="93">
        <v>14932</v>
      </c>
      <c r="I110" s="106">
        <v>13114</v>
      </c>
      <c r="J110" s="81" t="s">
        <v>7</v>
      </c>
      <c r="K110" s="106">
        <v>1818</v>
      </c>
      <c r="L110" s="94">
        <v>4.3446050902138843E-2</v>
      </c>
      <c r="M110" s="95">
        <v>2.7291150641747353E-2</v>
      </c>
      <c r="N110" s="107">
        <f t="shared" si="21"/>
        <v>910</v>
      </c>
      <c r="O110" s="107" t="str">
        <f t="shared" si="22"/>
        <v/>
      </c>
      <c r="P110" s="108">
        <f t="shared" si="23"/>
        <v>3331</v>
      </c>
      <c r="Q110" s="96" t="str">
        <f t="shared" si="24"/>
        <v>YES</v>
      </c>
      <c r="R110" s="109">
        <f t="shared" si="25"/>
        <v>667</v>
      </c>
      <c r="S110" s="85" t="str">
        <f t="shared" si="26"/>
        <v/>
      </c>
      <c r="T110" s="78">
        <f t="shared" si="27"/>
        <v>2.7291150641747353E-2</v>
      </c>
      <c r="U110" s="104">
        <f t="shared" si="28"/>
        <v>0.6554529760564437</v>
      </c>
      <c r="W110" s="13" t="str">
        <f t="shared" si="29"/>
        <v>Lab</v>
      </c>
      <c r="X110" s="13" t="str">
        <f t="shared" si="30"/>
        <v>LD</v>
      </c>
      <c r="Y110" s="13" t="str">
        <f t="shared" si="31"/>
        <v>Lab</v>
      </c>
      <c r="Z110" s="13" t="str">
        <f t="shared" si="32"/>
        <v>Lab</v>
      </c>
      <c r="AA110" s="13" t="str">
        <f>J110</f>
        <v>Lab</v>
      </c>
      <c r="AB110" s="13" t="str">
        <f>G110</f>
        <v>LD</v>
      </c>
      <c r="AC110" s="13" t="str">
        <f>G110</f>
        <v>LD</v>
      </c>
    </row>
    <row r="111" spans="1:29" ht="15.75" x14ac:dyDescent="0.25">
      <c r="A111" s="100" t="s">
        <v>123</v>
      </c>
      <c r="B111" s="101" t="s">
        <v>663</v>
      </c>
      <c r="C111" s="102">
        <v>2010</v>
      </c>
      <c r="D111" s="103">
        <v>74874</v>
      </c>
      <c r="E111" s="103">
        <v>49823</v>
      </c>
      <c r="F111" s="78">
        <f t="shared" si="20"/>
        <v>0.66542457996100113</v>
      </c>
      <c r="G111" s="81" t="s">
        <v>4</v>
      </c>
      <c r="H111" s="93">
        <v>22188</v>
      </c>
      <c r="I111" s="106">
        <v>15884</v>
      </c>
      <c r="J111" s="81" t="s">
        <v>7</v>
      </c>
      <c r="K111" s="106">
        <v>6304</v>
      </c>
      <c r="L111" s="94">
        <v>0.12652790879714187</v>
      </c>
      <c r="M111" s="95">
        <v>8.4194780564681992E-2</v>
      </c>
      <c r="N111" s="107">
        <f t="shared" si="21"/>
        <v>3153</v>
      </c>
      <c r="O111" s="107">
        <f t="shared" si="22"/>
        <v>3153</v>
      </c>
      <c r="P111" s="108">
        <f t="shared" si="23"/>
        <v>3744</v>
      </c>
      <c r="Q111" s="96" t="str">
        <f t="shared" si="24"/>
        <v/>
      </c>
      <c r="R111" s="109">
        <f t="shared" si="25"/>
        <v>749</v>
      </c>
      <c r="S111" s="85" t="str">
        <f t="shared" si="26"/>
        <v/>
      </c>
      <c r="T111" s="78">
        <f t="shared" si="27"/>
        <v>8.4194780564681992E-2</v>
      </c>
      <c r="U111" s="104">
        <f t="shared" si="28"/>
        <v>0.74961936052568312</v>
      </c>
      <c r="W111" s="13" t="str">
        <f t="shared" si="29"/>
        <v>Con</v>
      </c>
      <c r="X111" s="13" t="str">
        <f t="shared" si="30"/>
        <v>Con</v>
      </c>
      <c r="Y111" s="13" t="str">
        <f t="shared" si="31"/>
        <v>Con</v>
      </c>
      <c r="Z111" s="13" t="str">
        <f t="shared" si="32"/>
        <v>Lab</v>
      </c>
      <c r="AA111" s="13" t="str">
        <f>G111</f>
        <v>Con</v>
      </c>
      <c r="AB111" s="13" t="str">
        <f>J111</f>
        <v>Lab</v>
      </c>
      <c r="AC111" s="13" t="str">
        <f>G111</f>
        <v>Con</v>
      </c>
    </row>
    <row r="112" spans="1:29" ht="15.75" x14ac:dyDescent="0.25">
      <c r="A112" s="100" t="s">
        <v>124</v>
      </c>
      <c r="B112" s="101" t="s">
        <v>664</v>
      </c>
      <c r="C112" s="102">
        <v>2010</v>
      </c>
      <c r="D112" s="103">
        <v>66759</v>
      </c>
      <c r="E112" s="103">
        <v>44961</v>
      </c>
      <c r="F112" s="78">
        <f t="shared" si="20"/>
        <v>0.67348222711544514</v>
      </c>
      <c r="G112" s="81" t="s">
        <v>4</v>
      </c>
      <c r="H112" s="93">
        <v>18070</v>
      </c>
      <c r="I112" s="106">
        <v>15827</v>
      </c>
      <c r="J112" s="81" t="s">
        <v>7</v>
      </c>
      <c r="K112" s="106">
        <v>2243</v>
      </c>
      <c r="L112" s="94">
        <v>4.9887680434154043E-2</v>
      </c>
      <c r="M112" s="95">
        <v>3.3598466124417685E-2</v>
      </c>
      <c r="N112" s="107">
        <f t="shared" si="21"/>
        <v>1122</v>
      </c>
      <c r="O112" s="107">
        <f t="shared" si="22"/>
        <v>1122</v>
      </c>
      <c r="P112" s="108">
        <f t="shared" si="23"/>
        <v>3338</v>
      </c>
      <c r="Q112" s="96" t="str">
        <f t="shared" si="24"/>
        <v>YES</v>
      </c>
      <c r="R112" s="109">
        <f t="shared" si="25"/>
        <v>668</v>
      </c>
      <c r="S112" s="85" t="str">
        <f t="shared" si="26"/>
        <v/>
      </c>
      <c r="T112" s="78">
        <f t="shared" si="27"/>
        <v>3.3598466124417685E-2</v>
      </c>
      <c r="U112" s="104">
        <f t="shared" si="28"/>
        <v>0.70708069323986278</v>
      </c>
      <c r="W112" s="13" t="str">
        <f t="shared" si="29"/>
        <v>Lab</v>
      </c>
      <c r="X112" s="13" t="str">
        <f t="shared" si="30"/>
        <v>Con</v>
      </c>
      <c r="Y112" s="13" t="str">
        <f t="shared" si="31"/>
        <v>Lab</v>
      </c>
      <c r="Z112" s="13" t="str">
        <f t="shared" si="32"/>
        <v>Lab</v>
      </c>
      <c r="AA112" s="13" t="str">
        <f>J112</f>
        <v>Lab</v>
      </c>
      <c r="AB112" s="13" t="str">
        <f>J112</f>
        <v>Lab</v>
      </c>
      <c r="AC112" s="13" t="str">
        <f>J112</f>
        <v>Lab</v>
      </c>
    </row>
    <row r="113" spans="1:29" ht="15.75" x14ac:dyDescent="0.25">
      <c r="A113" s="100" t="s">
        <v>125</v>
      </c>
      <c r="B113" s="101" t="s">
        <v>664</v>
      </c>
      <c r="C113" s="102">
        <v>2010</v>
      </c>
      <c r="D113" s="103">
        <v>73544</v>
      </c>
      <c r="E113" s="103">
        <v>48267</v>
      </c>
      <c r="F113" s="78">
        <f t="shared" si="20"/>
        <v>0.65630098988360708</v>
      </c>
      <c r="G113" s="81" t="s">
        <v>7</v>
      </c>
      <c r="H113" s="93">
        <v>19508</v>
      </c>
      <c r="I113" s="106">
        <v>16216</v>
      </c>
      <c r="J113" s="81" t="s">
        <v>4</v>
      </c>
      <c r="K113" s="106">
        <v>3292</v>
      </c>
      <c r="L113" s="94">
        <v>6.8203948867756437E-2</v>
      </c>
      <c r="M113" s="95">
        <v>4.4762319155879471E-2</v>
      </c>
      <c r="N113" s="107">
        <f t="shared" si="21"/>
        <v>1647</v>
      </c>
      <c r="O113" s="107" t="str">
        <f t="shared" si="22"/>
        <v/>
      </c>
      <c r="P113" s="108">
        <f t="shared" si="23"/>
        <v>3678</v>
      </c>
      <c r="Q113" s="96" t="str">
        <f t="shared" si="24"/>
        <v>YES</v>
      </c>
      <c r="R113" s="109">
        <f t="shared" si="25"/>
        <v>736</v>
      </c>
      <c r="S113" s="85" t="str">
        <f t="shared" si="26"/>
        <v/>
      </c>
      <c r="T113" s="78">
        <f t="shared" si="27"/>
        <v>4.4762319155879471E-2</v>
      </c>
      <c r="U113" s="104">
        <f t="shared" si="28"/>
        <v>0.70106330903948655</v>
      </c>
      <c r="W113" s="13" t="str">
        <f t="shared" si="29"/>
        <v>Con</v>
      </c>
      <c r="X113" s="13" t="str">
        <f t="shared" si="30"/>
        <v>Lab</v>
      </c>
      <c r="Y113" s="13" t="str">
        <f t="shared" si="31"/>
        <v>Con</v>
      </c>
      <c r="Z113" s="13" t="str">
        <f t="shared" si="32"/>
        <v>Con</v>
      </c>
      <c r="AA113" s="13" t="str">
        <f>J113</f>
        <v>Con</v>
      </c>
      <c r="AB113" s="13" t="str">
        <f>G113</f>
        <v>Lab</v>
      </c>
      <c r="AC113" s="13" t="str">
        <f t="shared" ref="AC113:AC118" si="41">G113</f>
        <v>Lab</v>
      </c>
    </row>
    <row r="114" spans="1:29" ht="15.75" x14ac:dyDescent="0.25">
      <c r="A114" s="100" t="s">
        <v>126</v>
      </c>
      <c r="B114" s="101" t="s">
        <v>668</v>
      </c>
      <c r="C114" s="102">
        <v>2010</v>
      </c>
      <c r="D114" s="103">
        <v>84716</v>
      </c>
      <c r="E114" s="103">
        <v>58718</v>
      </c>
      <c r="F114" s="78">
        <f t="shared" si="20"/>
        <v>0.69311582227678359</v>
      </c>
      <c r="G114" s="81" t="s">
        <v>4</v>
      </c>
      <c r="H114" s="93">
        <v>27899</v>
      </c>
      <c r="I114" s="106">
        <v>15519</v>
      </c>
      <c r="J114" s="81" t="s">
        <v>8</v>
      </c>
      <c r="K114" s="106">
        <v>12380</v>
      </c>
      <c r="L114" s="94">
        <v>0.21083824380939406</v>
      </c>
      <c r="M114" s="95">
        <v>0.14613532272534113</v>
      </c>
      <c r="N114" s="107">
        <f t="shared" si="21"/>
        <v>6191</v>
      </c>
      <c r="O114" s="107">
        <f t="shared" si="22"/>
        <v>6191</v>
      </c>
      <c r="P114" s="108">
        <f t="shared" si="23"/>
        <v>4236</v>
      </c>
      <c r="Q114" s="96" t="str">
        <f t="shared" si="24"/>
        <v/>
      </c>
      <c r="R114" s="109">
        <f t="shared" si="25"/>
        <v>848</v>
      </c>
      <c r="S114" s="85" t="str">
        <f t="shared" si="26"/>
        <v/>
      </c>
      <c r="T114" s="78">
        <f t="shared" si="27"/>
        <v>0.14613532272534113</v>
      </c>
      <c r="U114" s="104">
        <f t="shared" si="28"/>
        <v>0.83925114500212472</v>
      </c>
      <c r="W114" s="13" t="str">
        <f t="shared" si="29"/>
        <v>Con</v>
      </c>
      <c r="X114" s="13" t="str">
        <f t="shared" si="30"/>
        <v>Con</v>
      </c>
      <c r="Y114" s="13" t="str">
        <f t="shared" si="31"/>
        <v>Con</v>
      </c>
      <c r="Z114" s="13" t="str">
        <f t="shared" si="32"/>
        <v>LD</v>
      </c>
      <c r="AA114" s="13" t="str">
        <f>G114</f>
        <v>Con</v>
      </c>
      <c r="AB114" s="13" t="str">
        <f>G114</f>
        <v>Con</v>
      </c>
      <c r="AC114" s="13" t="str">
        <f t="shared" si="41"/>
        <v>Con</v>
      </c>
    </row>
    <row r="115" spans="1:29" ht="15.75" x14ac:dyDescent="0.25">
      <c r="A115" s="100" t="s">
        <v>127</v>
      </c>
      <c r="B115" s="101" t="s">
        <v>672</v>
      </c>
      <c r="C115" s="102">
        <v>2010</v>
      </c>
      <c r="D115" s="103">
        <v>62122</v>
      </c>
      <c r="E115" s="103">
        <v>38692</v>
      </c>
      <c r="F115" s="78">
        <f t="shared" si="20"/>
        <v>0.62283892984771905</v>
      </c>
      <c r="G115" s="81" t="s">
        <v>7</v>
      </c>
      <c r="H115" s="93">
        <v>17377</v>
      </c>
      <c r="I115" s="106">
        <v>6622</v>
      </c>
      <c r="J115" s="81" t="s">
        <v>4</v>
      </c>
      <c r="K115" s="106">
        <v>10755</v>
      </c>
      <c r="L115" s="94">
        <v>0.27796443709293911</v>
      </c>
      <c r="M115" s="95">
        <v>0.17312707253468981</v>
      </c>
      <c r="N115" s="107">
        <f t="shared" si="21"/>
        <v>5378</v>
      </c>
      <c r="O115" s="107" t="str">
        <f t="shared" si="22"/>
        <v/>
      </c>
      <c r="P115" s="108">
        <f t="shared" si="23"/>
        <v>3107</v>
      </c>
      <c r="Q115" s="96" t="str">
        <f t="shared" si="24"/>
        <v/>
      </c>
      <c r="R115" s="109">
        <f t="shared" si="25"/>
        <v>622</v>
      </c>
      <c r="S115" s="85" t="str">
        <f t="shared" si="26"/>
        <v/>
      </c>
      <c r="T115" s="78">
        <f t="shared" si="27"/>
        <v>0.17312707253468981</v>
      </c>
      <c r="U115" s="104">
        <f t="shared" si="28"/>
        <v>0.79596600238240889</v>
      </c>
      <c r="W115" s="13" t="str">
        <f t="shared" si="29"/>
        <v>Lab</v>
      </c>
      <c r="X115" s="13" t="str">
        <f t="shared" si="30"/>
        <v>Lab</v>
      </c>
      <c r="Y115" s="13" t="str">
        <f t="shared" si="31"/>
        <v>Lab</v>
      </c>
      <c r="Z115" s="13" t="str">
        <f t="shared" si="32"/>
        <v>Con</v>
      </c>
      <c r="AA115" s="13" t="str">
        <f>G115</f>
        <v>Lab</v>
      </c>
      <c r="AB115" s="13" t="str">
        <f>G115</f>
        <v>Lab</v>
      </c>
      <c r="AC115" s="13" t="str">
        <f t="shared" si="41"/>
        <v>Lab</v>
      </c>
    </row>
    <row r="116" spans="1:29" ht="15.75" x14ac:dyDescent="0.25">
      <c r="A116" s="100" t="s">
        <v>128</v>
      </c>
      <c r="B116" s="101" t="s">
        <v>661</v>
      </c>
      <c r="C116" s="102">
        <v>2010</v>
      </c>
      <c r="D116" s="103">
        <v>47263</v>
      </c>
      <c r="E116" s="103">
        <v>28768</v>
      </c>
      <c r="F116" s="78">
        <f t="shared" si="20"/>
        <v>0.60867909358271799</v>
      </c>
      <c r="G116" s="81" t="s">
        <v>8</v>
      </c>
      <c r="H116" s="93">
        <v>11907</v>
      </c>
      <c r="I116" s="106">
        <v>7081</v>
      </c>
      <c r="J116" s="81" t="s">
        <v>7</v>
      </c>
      <c r="K116" s="106">
        <v>4826</v>
      </c>
      <c r="L116" s="94">
        <v>0.16775583982202447</v>
      </c>
      <c r="M116" s="95">
        <v>0.10210947252607748</v>
      </c>
      <c r="N116" s="107">
        <f t="shared" si="21"/>
        <v>2414</v>
      </c>
      <c r="O116" s="107" t="str">
        <f t="shared" si="22"/>
        <v/>
      </c>
      <c r="P116" s="108">
        <f t="shared" si="23"/>
        <v>2364</v>
      </c>
      <c r="Q116" s="96" t="str">
        <f t="shared" si="24"/>
        <v/>
      </c>
      <c r="R116" s="109">
        <f t="shared" si="25"/>
        <v>473</v>
      </c>
      <c r="S116" s="85" t="str">
        <f t="shared" si="26"/>
        <v/>
      </c>
      <c r="T116" s="78">
        <f t="shared" si="27"/>
        <v>0.10210947252607748</v>
      </c>
      <c r="U116" s="104">
        <f t="shared" si="28"/>
        <v>0.71078856610879548</v>
      </c>
      <c r="W116" s="13" t="str">
        <f t="shared" si="29"/>
        <v>LD</v>
      </c>
      <c r="X116" s="13" t="str">
        <f t="shared" si="30"/>
        <v>LD</v>
      </c>
      <c r="Y116" s="13" t="str">
        <f t="shared" si="31"/>
        <v>Lab</v>
      </c>
      <c r="Z116" s="13" t="str">
        <f t="shared" si="32"/>
        <v>Lab</v>
      </c>
      <c r="AA116" s="13" t="str">
        <f>G116</f>
        <v>LD</v>
      </c>
      <c r="AB116" s="13" t="str">
        <f>G116</f>
        <v>LD</v>
      </c>
      <c r="AC116" s="13" t="str">
        <f t="shared" si="41"/>
        <v>LD</v>
      </c>
    </row>
    <row r="117" spans="1:29" ht="15.75" x14ac:dyDescent="0.25">
      <c r="A117" s="100" t="s">
        <v>129</v>
      </c>
      <c r="B117" s="101" t="s">
        <v>667</v>
      </c>
      <c r="C117" s="102">
        <v>2010</v>
      </c>
      <c r="D117" s="103">
        <v>76903</v>
      </c>
      <c r="E117" s="103">
        <v>51780</v>
      </c>
      <c r="F117" s="78">
        <f t="shared" si="20"/>
        <v>0.67331573540694123</v>
      </c>
      <c r="G117" s="81" t="s">
        <v>4</v>
      </c>
      <c r="H117" s="93">
        <v>20397</v>
      </c>
      <c r="I117" s="106">
        <v>13966</v>
      </c>
      <c r="J117" s="81" t="s">
        <v>7</v>
      </c>
      <c r="K117" s="106">
        <v>6431</v>
      </c>
      <c r="L117" s="94">
        <v>0.12419853225183468</v>
      </c>
      <c r="M117" s="95">
        <v>8.3624826079606779E-2</v>
      </c>
      <c r="N117" s="107">
        <f t="shared" si="21"/>
        <v>3216</v>
      </c>
      <c r="O117" s="107">
        <f t="shared" si="22"/>
        <v>3216</v>
      </c>
      <c r="P117" s="108">
        <f t="shared" si="23"/>
        <v>3846</v>
      </c>
      <c r="Q117" s="96" t="str">
        <f t="shared" si="24"/>
        <v/>
      </c>
      <c r="R117" s="109">
        <f t="shared" si="25"/>
        <v>770</v>
      </c>
      <c r="S117" s="85" t="str">
        <f t="shared" si="26"/>
        <v/>
      </c>
      <c r="T117" s="78">
        <f t="shared" si="27"/>
        <v>8.3624826079606779E-2</v>
      </c>
      <c r="U117" s="104">
        <f t="shared" si="28"/>
        <v>0.75694056148654798</v>
      </c>
      <c r="W117" s="13" t="str">
        <f t="shared" si="29"/>
        <v>Con</v>
      </c>
      <c r="X117" s="13" t="str">
        <f t="shared" si="30"/>
        <v>Con</v>
      </c>
      <c r="Y117" s="13" t="str">
        <f t="shared" si="31"/>
        <v>Con</v>
      </c>
      <c r="Z117" s="13" t="str">
        <f t="shared" si="32"/>
        <v>Lab</v>
      </c>
      <c r="AA117" s="13" t="str">
        <f>G117</f>
        <v>Con</v>
      </c>
      <c r="AB117" s="13" t="str">
        <f>J117</f>
        <v>Lab</v>
      </c>
      <c r="AC117" s="13" t="str">
        <f t="shared" si="41"/>
        <v>Con</v>
      </c>
    </row>
    <row r="118" spans="1:29" ht="15.75" x14ac:dyDescent="0.25">
      <c r="A118" s="100" t="s">
        <v>130</v>
      </c>
      <c r="B118" s="101" t="s">
        <v>666</v>
      </c>
      <c r="C118" s="102">
        <v>2010</v>
      </c>
      <c r="D118" s="103">
        <v>78627</v>
      </c>
      <c r="E118" s="103">
        <v>46659</v>
      </c>
      <c r="F118" s="78">
        <f t="shared" si="20"/>
        <v>0.5934221069098401</v>
      </c>
      <c r="G118" s="81" t="s">
        <v>7</v>
      </c>
      <c r="H118" s="93">
        <v>27619</v>
      </c>
      <c r="I118" s="106">
        <v>10432</v>
      </c>
      <c r="J118" s="81" t="s">
        <v>8</v>
      </c>
      <c r="K118" s="106">
        <v>17187</v>
      </c>
      <c r="L118" s="94">
        <v>0.36835337233974152</v>
      </c>
      <c r="M118" s="95">
        <v>0.21858903430119425</v>
      </c>
      <c r="N118" s="107">
        <f t="shared" si="21"/>
        <v>8594</v>
      </c>
      <c r="O118" s="107" t="str">
        <f t="shared" si="22"/>
        <v/>
      </c>
      <c r="P118" s="108">
        <f t="shared" si="23"/>
        <v>3932</v>
      </c>
      <c r="Q118" s="96" t="str">
        <f t="shared" si="24"/>
        <v/>
      </c>
      <c r="R118" s="109">
        <f t="shared" si="25"/>
        <v>787</v>
      </c>
      <c r="S118" s="85" t="str">
        <f t="shared" si="26"/>
        <v/>
      </c>
      <c r="T118" s="78">
        <f t="shared" si="27"/>
        <v>0.21858903430119425</v>
      </c>
      <c r="U118" s="104">
        <f t="shared" si="28"/>
        <v>0.81201114121103435</v>
      </c>
      <c r="W118" s="13" t="str">
        <f t="shared" si="29"/>
        <v>Lab</v>
      </c>
      <c r="X118" s="13" t="str">
        <f t="shared" si="30"/>
        <v>Lab</v>
      </c>
      <c r="Y118" s="13" t="str">
        <f t="shared" si="31"/>
        <v>Lab</v>
      </c>
      <c r="Z118" s="13" t="str">
        <f t="shared" si="32"/>
        <v>LD</v>
      </c>
      <c r="AA118" s="13" t="str">
        <f>G118</f>
        <v>Lab</v>
      </c>
      <c r="AB118" s="13" t="str">
        <f>G118</f>
        <v>Lab</v>
      </c>
      <c r="AC118" s="13" t="str">
        <f t="shared" si="41"/>
        <v>Lab</v>
      </c>
    </row>
    <row r="119" spans="1:29" ht="15.75" x14ac:dyDescent="0.25">
      <c r="A119" s="100" t="s">
        <v>131</v>
      </c>
      <c r="B119" s="101" t="s">
        <v>669</v>
      </c>
      <c r="C119" s="102">
        <v>2010</v>
      </c>
      <c r="D119" s="103">
        <v>63975</v>
      </c>
      <c r="E119" s="103">
        <v>42493</v>
      </c>
      <c r="F119" s="78">
        <f t="shared" si="20"/>
        <v>0.6642125830402501</v>
      </c>
      <c r="G119" s="81" t="s">
        <v>4</v>
      </c>
      <c r="H119" s="93">
        <v>15969</v>
      </c>
      <c r="I119" s="106">
        <v>15903</v>
      </c>
      <c r="J119" s="81" t="s">
        <v>8</v>
      </c>
      <c r="K119" s="106">
        <v>66</v>
      </c>
      <c r="L119" s="94">
        <v>1.5531969971524721E-3</v>
      </c>
      <c r="M119" s="95">
        <v>1.0316529894490035E-3</v>
      </c>
      <c r="N119" s="107">
        <f t="shared" si="21"/>
        <v>34</v>
      </c>
      <c r="O119" s="107">
        <f t="shared" si="22"/>
        <v>34</v>
      </c>
      <c r="P119" s="108">
        <f t="shared" si="23"/>
        <v>3199</v>
      </c>
      <c r="Q119" s="96" t="str">
        <f t="shared" si="24"/>
        <v>YES</v>
      </c>
      <c r="R119" s="109">
        <f t="shared" si="25"/>
        <v>640</v>
      </c>
      <c r="S119" s="85" t="str">
        <f t="shared" si="26"/>
        <v>YES</v>
      </c>
      <c r="T119" s="78">
        <f t="shared" si="27"/>
        <v>1.0316529894490035E-3</v>
      </c>
      <c r="U119" s="104">
        <f t="shared" si="28"/>
        <v>0.66524423602969907</v>
      </c>
      <c r="W119" s="13" t="str">
        <f t="shared" si="29"/>
        <v>LD</v>
      </c>
      <c r="X119" s="13" t="str">
        <f t="shared" si="30"/>
        <v>LD</v>
      </c>
      <c r="Y119" s="13" t="str">
        <f t="shared" si="31"/>
        <v>LD</v>
      </c>
      <c r="Z119" s="13" t="str">
        <f t="shared" si="32"/>
        <v>LD</v>
      </c>
      <c r="AA119" s="13" t="str">
        <f>J119</f>
        <v>LD</v>
      </c>
      <c r="AB119" s="13" t="str">
        <f>J119</f>
        <v>LD</v>
      </c>
      <c r="AC119" s="13" t="str">
        <f>J119</f>
        <v>LD</v>
      </c>
    </row>
    <row r="120" spans="1:29" ht="15.75" x14ac:dyDescent="0.25">
      <c r="A120" s="100" t="s">
        <v>132</v>
      </c>
      <c r="B120" s="101" t="s">
        <v>668</v>
      </c>
      <c r="C120" s="102">
        <v>2010</v>
      </c>
      <c r="D120" s="103">
        <v>74699</v>
      </c>
      <c r="E120" s="103">
        <v>50130</v>
      </c>
      <c r="F120" s="78">
        <f t="shared" si="20"/>
        <v>0.67109332119573217</v>
      </c>
      <c r="G120" s="81" t="s">
        <v>8</v>
      </c>
      <c r="H120" s="93">
        <v>19621</v>
      </c>
      <c r="I120" s="106">
        <v>12829</v>
      </c>
      <c r="J120" s="81" t="s">
        <v>4</v>
      </c>
      <c r="K120" s="106">
        <v>6792</v>
      </c>
      <c r="L120" s="94">
        <v>0.13548773189706761</v>
      </c>
      <c r="M120" s="95">
        <v>9.0924911980080056E-2</v>
      </c>
      <c r="N120" s="107">
        <f t="shared" si="21"/>
        <v>3397</v>
      </c>
      <c r="O120" s="107" t="str">
        <f t="shared" si="22"/>
        <v/>
      </c>
      <c r="P120" s="108">
        <f t="shared" si="23"/>
        <v>3735</v>
      </c>
      <c r="Q120" s="96" t="str">
        <f t="shared" si="24"/>
        <v/>
      </c>
      <c r="R120" s="109">
        <f t="shared" si="25"/>
        <v>747</v>
      </c>
      <c r="S120" s="85" t="str">
        <f t="shared" si="26"/>
        <v/>
      </c>
      <c r="T120" s="78">
        <f t="shared" si="27"/>
        <v>9.0924911980080056E-2</v>
      </c>
      <c r="U120" s="104">
        <f t="shared" si="28"/>
        <v>0.76201823317581219</v>
      </c>
      <c r="W120" s="13" t="str">
        <f t="shared" si="29"/>
        <v>LD</v>
      </c>
      <c r="X120" s="13" t="str">
        <f t="shared" si="30"/>
        <v>LD</v>
      </c>
      <c r="Y120" s="13" t="str">
        <f t="shared" si="31"/>
        <v>LD</v>
      </c>
      <c r="Z120" s="13" t="str">
        <f t="shared" si="32"/>
        <v>Con</v>
      </c>
      <c r="AA120" s="13" t="str">
        <f>G120</f>
        <v>LD</v>
      </c>
      <c r="AB120" s="13" t="str">
        <f>G120</f>
        <v>LD</v>
      </c>
      <c r="AC120" s="13" t="str">
        <f>G120</f>
        <v>LD</v>
      </c>
    </row>
    <row r="121" spans="1:29" ht="15.75" x14ac:dyDescent="0.25">
      <c r="A121" s="100" t="s">
        <v>133</v>
      </c>
      <c r="B121" s="101" t="s">
        <v>668</v>
      </c>
      <c r="C121" s="102">
        <v>2010</v>
      </c>
      <c r="D121" s="103">
        <v>73224</v>
      </c>
      <c r="E121" s="103">
        <v>52064</v>
      </c>
      <c r="F121" s="78">
        <f t="shared" si="20"/>
        <v>0.71102370807385562</v>
      </c>
      <c r="G121" s="81" t="s">
        <v>4</v>
      </c>
      <c r="H121" s="93">
        <v>26862</v>
      </c>
      <c r="I121" s="106">
        <v>10437</v>
      </c>
      <c r="J121" s="81" t="s">
        <v>8</v>
      </c>
      <c r="K121" s="106">
        <v>16425</v>
      </c>
      <c r="L121" s="94">
        <v>0.31547710510141364</v>
      </c>
      <c r="M121" s="95">
        <v>0.22431170108161258</v>
      </c>
      <c r="N121" s="107">
        <f t="shared" si="21"/>
        <v>8213</v>
      </c>
      <c r="O121" s="107">
        <f t="shared" si="22"/>
        <v>8213</v>
      </c>
      <c r="P121" s="108">
        <f t="shared" si="23"/>
        <v>3662</v>
      </c>
      <c r="Q121" s="96" t="str">
        <f t="shared" si="24"/>
        <v/>
      </c>
      <c r="R121" s="109">
        <f t="shared" si="25"/>
        <v>733</v>
      </c>
      <c r="S121" s="85" t="str">
        <f t="shared" si="26"/>
        <v/>
      </c>
      <c r="T121" s="78">
        <f t="shared" si="27"/>
        <v>0.22431170108161258</v>
      </c>
      <c r="U121" s="104">
        <f t="shared" si="28"/>
        <v>0.9353354091554682</v>
      </c>
      <c r="W121" s="13" t="str">
        <f t="shared" si="29"/>
        <v>Con</v>
      </c>
      <c r="X121" s="13" t="str">
        <f t="shared" si="30"/>
        <v>Con</v>
      </c>
      <c r="Y121" s="13" t="str">
        <f t="shared" si="31"/>
        <v>Con</v>
      </c>
      <c r="Z121" s="13" t="str">
        <f t="shared" si="32"/>
        <v>Con</v>
      </c>
      <c r="AA121" s="13" t="str">
        <f>G121</f>
        <v>Con</v>
      </c>
      <c r="AB121" s="13" t="str">
        <f>G121</f>
        <v>Con</v>
      </c>
      <c r="AC121" s="13" t="str">
        <f>G121</f>
        <v>Con</v>
      </c>
    </row>
    <row r="122" spans="1:29" ht="15.75" x14ac:dyDescent="0.25">
      <c r="A122" s="100" t="s">
        <v>134</v>
      </c>
      <c r="B122" s="101" t="s">
        <v>668</v>
      </c>
      <c r="C122" s="102">
        <v>2010</v>
      </c>
      <c r="D122" s="103">
        <v>88851</v>
      </c>
      <c r="E122" s="103">
        <v>58283</v>
      </c>
      <c r="F122" s="78">
        <f t="shared" si="20"/>
        <v>0.65596335437980435</v>
      </c>
      <c r="G122" s="81" t="s">
        <v>4</v>
      </c>
      <c r="H122" s="93">
        <v>29425</v>
      </c>
      <c r="I122" s="106">
        <v>12748</v>
      </c>
      <c r="J122" s="81" t="s">
        <v>8</v>
      </c>
      <c r="K122" s="106">
        <v>16677</v>
      </c>
      <c r="L122" s="94">
        <v>0.28613832506905956</v>
      </c>
      <c r="M122" s="95">
        <v>0.18769625552891919</v>
      </c>
      <c r="N122" s="107">
        <f t="shared" si="21"/>
        <v>8339</v>
      </c>
      <c r="O122" s="107">
        <f t="shared" si="22"/>
        <v>8339</v>
      </c>
      <c r="P122" s="108">
        <f t="shared" si="23"/>
        <v>4443</v>
      </c>
      <c r="Q122" s="96" t="str">
        <f t="shared" si="24"/>
        <v/>
      </c>
      <c r="R122" s="109">
        <f t="shared" si="25"/>
        <v>889</v>
      </c>
      <c r="S122" s="85" t="str">
        <f t="shared" si="26"/>
        <v/>
      </c>
      <c r="T122" s="78">
        <f t="shared" si="27"/>
        <v>0.18769625552891919</v>
      </c>
      <c r="U122" s="104">
        <f t="shared" si="28"/>
        <v>0.84365960990872357</v>
      </c>
      <c r="W122" s="13" t="str">
        <f t="shared" si="29"/>
        <v>Con</v>
      </c>
      <c r="X122" s="13" t="str">
        <f t="shared" si="30"/>
        <v>Con</v>
      </c>
      <c r="Y122" s="13" t="str">
        <f t="shared" si="31"/>
        <v>Con</v>
      </c>
      <c r="Z122" s="13" t="str">
        <f t="shared" si="32"/>
        <v>LD</v>
      </c>
      <c r="AA122" s="13" t="str">
        <f>G122</f>
        <v>Con</v>
      </c>
      <c r="AB122" s="13" t="str">
        <f>G122</f>
        <v>Con</v>
      </c>
      <c r="AC122" s="13" t="str">
        <f>G122</f>
        <v>Con</v>
      </c>
    </row>
    <row r="123" spans="1:29" ht="15.75" x14ac:dyDescent="0.25">
      <c r="A123" s="100" t="s">
        <v>135</v>
      </c>
      <c r="B123" s="101" t="s">
        <v>668</v>
      </c>
      <c r="C123" s="102">
        <v>2010</v>
      </c>
      <c r="D123" s="103">
        <v>78995</v>
      </c>
      <c r="E123" s="103">
        <v>59056</v>
      </c>
      <c r="F123" s="78">
        <f t="shared" si="20"/>
        <v>0.74759161972276722</v>
      </c>
      <c r="G123" s="81" t="s">
        <v>4</v>
      </c>
      <c r="H123" s="93">
        <v>27995</v>
      </c>
      <c r="I123" s="106">
        <v>20157</v>
      </c>
      <c r="J123" s="81" t="s">
        <v>8</v>
      </c>
      <c r="K123" s="106">
        <v>7838</v>
      </c>
      <c r="L123" s="94">
        <v>0.13272148469249526</v>
      </c>
      <c r="M123" s="95">
        <v>9.9221469713272989E-2</v>
      </c>
      <c r="N123" s="107">
        <f t="shared" si="21"/>
        <v>3920</v>
      </c>
      <c r="O123" s="107">
        <f t="shared" si="22"/>
        <v>3920</v>
      </c>
      <c r="P123" s="108">
        <f t="shared" si="23"/>
        <v>3950</v>
      </c>
      <c r="Q123" s="96" t="str">
        <f t="shared" si="24"/>
        <v/>
      </c>
      <c r="R123" s="109">
        <f t="shared" si="25"/>
        <v>790</v>
      </c>
      <c r="S123" s="85" t="str">
        <f t="shared" si="26"/>
        <v/>
      </c>
      <c r="T123" s="78">
        <f t="shared" si="27"/>
        <v>9.9221469713272989E-2</v>
      </c>
      <c r="U123" s="104">
        <f t="shared" si="28"/>
        <v>0.84681308943604017</v>
      </c>
      <c r="W123" s="13" t="str">
        <f t="shared" si="29"/>
        <v>Con</v>
      </c>
      <c r="X123" s="13" t="str">
        <f t="shared" si="30"/>
        <v>Con</v>
      </c>
      <c r="Y123" s="13" t="str">
        <f t="shared" si="31"/>
        <v>Con</v>
      </c>
      <c r="Z123" s="13" t="str">
        <f t="shared" si="32"/>
        <v>Con</v>
      </c>
      <c r="AA123" s="13" t="str">
        <f>G123</f>
        <v>Con</v>
      </c>
      <c r="AB123" s="13" t="str">
        <f>G123</f>
        <v>Con</v>
      </c>
      <c r="AC123" s="13" t="str">
        <f>G123</f>
        <v>Con</v>
      </c>
    </row>
    <row r="124" spans="1:29" ht="15.75" x14ac:dyDescent="0.25">
      <c r="A124" s="100" t="s">
        <v>136</v>
      </c>
      <c r="B124" s="101" t="s">
        <v>668</v>
      </c>
      <c r="C124" s="102">
        <v>2010</v>
      </c>
      <c r="D124" s="103">
        <v>83068</v>
      </c>
      <c r="E124" s="103">
        <v>57602</v>
      </c>
      <c r="F124" s="78">
        <f t="shared" si="20"/>
        <v>0.69343188712861747</v>
      </c>
      <c r="G124" s="81" t="s">
        <v>4</v>
      </c>
      <c r="H124" s="93">
        <v>27629</v>
      </c>
      <c r="I124" s="106">
        <v>21683</v>
      </c>
      <c r="J124" s="81" t="s">
        <v>8</v>
      </c>
      <c r="K124" s="106">
        <v>5946</v>
      </c>
      <c r="L124" s="94">
        <v>0.10322558244505399</v>
      </c>
      <c r="M124" s="95">
        <v>7.1579910434824479E-2</v>
      </c>
      <c r="N124" s="107">
        <f t="shared" si="21"/>
        <v>2974</v>
      </c>
      <c r="O124" s="107">
        <f t="shared" si="22"/>
        <v>2974</v>
      </c>
      <c r="P124" s="108">
        <f t="shared" si="23"/>
        <v>4154</v>
      </c>
      <c r="Q124" s="96" t="str">
        <f t="shared" si="24"/>
        <v/>
      </c>
      <c r="R124" s="109">
        <f t="shared" si="25"/>
        <v>831</v>
      </c>
      <c r="S124" s="85" t="str">
        <f t="shared" si="26"/>
        <v/>
      </c>
      <c r="T124" s="78">
        <f t="shared" si="27"/>
        <v>7.1579910434824479E-2</v>
      </c>
      <c r="U124" s="104">
        <f t="shared" si="28"/>
        <v>0.76501179756344195</v>
      </c>
      <c r="W124" s="13" t="str">
        <f t="shared" si="29"/>
        <v>Con</v>
      </c>
      <c r="X124" s="13" t="str">
        <f t="shared" si="30"/>
        <v>Con</v>
      </c>
      <c r="Y124" s="13" t="str">
        <f t="shared" si="31"/>
        <v>Con</v>
      </c>
      <c r="Z124" s="13" t="str">
        <f t="shared" si="32"/>
        <v>LD</v>
      </c>
      <c r="AA124" s="13" t="str">
        <f>G124</f>
        <v>Con</v>
      </c>
      <c r="AB124" s="13" t="str">
        <f>J124</f>
        <v>LD</v>
      </c>
      <c r="AC124" s="13" t="str">
        <f>G124</f>
        <v>Con</v>
      </c>
    </row>
    <row r="125" spans="1:29" ht="15.75" x14ac:dyDescent="0.25">
      <c r="A125" s="100" t="s">
        <v>137</v>
      </c>
      <c r="B125" s="101" t="s">
        <v>663</v>
      </c>
      <c r="C125" s="102">
        <v>2010</v>
      </c>
      <c r="D125" s="103">
        <v>74508</v>
      </c>
      <c r="E125" s="103">
        <v>45559</v>
      </c>
      <c r="F125" s="78">
        <f t="shared" si="20"/>
        <v>0.61146454072045953</v>
      </c>
      <c r="G125" s="81" t="s">
        <v>4</v>
      </c>
      <c r="H125" s="93">
        <v>18271</v>
      </c>
      <c r="I125" s="106">
        <v>15076</v>
      </c>
      <c r="J125" s="81" t="s">
        <v>7</v>
      </c>
      <c r="K125" s="106">
        <v>3195</v>
      </c>
      <c r="L125" s="94">
        <v>7.0128843916679465E-2</v>
      </c>
      <c r="M125" s="95">
        <v>4.2881301336769206E-2</v>
      </c>
      <c r="N125" s="107">
        <f t="shared" si="21"/>
        <v>1598</v>
      </c>
      <c r="O125" s="107">
        <f t="shared" si="22"/>
        <v>1598</v>
      </c>
      <c r="P125" s="108">
        <f t="shared" si="23"/>
        <v>3726</v>
      </c>
      <c r="Q125" s="96" t="str">
        <f t="shared" si="24"/>
        <v>YES</v>
      </c>
      <c r="R125" s="109">
        <f t="shared" si="25"/>
        <v>746</v>
      </c>
      <c r="S125" s="85" t="str">
        <f t="shared" si="26"/>
        <v/>
      </c>
      <c r="T125" s="78">
        <f t="shared" si="27"/>
        <v>4.2881301336769206E-2</v>
      </c>
      <c r="U125" s="104">
        <f t="shared" si="28"/>
        <v>0.65434584205722879</v>
      </c>
      <c r="W125" s="13" t="str">
        <f t="shared" si="29"/>
        <v>Lab</v>
      </c>
      <c r="X125" s="13" t="str">
        <f t="shared" si="30"/>
        <v>Con</v>
      </c>
      <c r="Y125" s="13" t="str">
        <f t="shared" si="31"/>
        <v>Lab</v>
      </c>
      <c r="Z125" s="13" t="str">
        <f t="shared" si="32"/>
        <v>Lab</v>
      </c>
      <c r="AA125" s="13" t="str">
        <f>J125</f>
        <v>Lab</v>
      </c>
      <c r="AB125" s="13" t="str">
        <f>J125</f>
        <v>Lab</v>
      </c>
      <c r="AC125" s="13" t="str">
        <f>J125</f>
        <v>Lab</v>
      </c>
    </row>
    <row r="126" spans="1:29" ht="15.75" x14ac:dyDescent="0.25">
      <c r="A126" s="100" t="s">
        <v>138</v>
      </c>
      <c r="B126" s="101" t="s">
        <v>662</v>
      </c>
      <c r="C126" s="102">
        <v>2010</v>
      </c>
      <c r="D126" s="103">
        <v>74121</v>
      </c>
      <c r="E126" s="103">
        <v>49209</v>
      </c>
      <c r="F126" s="78">
        <f t="shared" si="20"/>
        <v>0.66390091876796054</v>
      </c>
      <c r="G126" s="81" t="s">
        <v>4</v>
      </c>
      <c r="H126" s="93">
        <v>22050</v>
      </c>
      <c r="I126" s="106">
        <v>16002</v>
      </c>
      <c r="J126" s="81" t="s">
        <v>8</v>
      </c>
      <c r="K126" s="106">
        <v>6048</v>
      </c>
      <c r="L126" s="94">
        <v>0.12290434676583552</v>
      </c>
      <c r="M126" s="95">
        <v>8.1596308738414211E-2</v>
      </c>
      <c r="N126" s="107">
        <f t="shared" si="21"/>
        <v>3025</v>
      </c>
      <c r="O126" s="107">
        <f t="shared" si="22"/>
        <v>3025</v>
      </c>
      <c r="P126" s="108">
        <f t="shared" si="23"/>
        <v>3707</v>
      </c>
      <c r="Q126" s="96" t="str">
        <f t="shared" si="24"/>
        <v/>
      </c>
      <c r="R126" s="109">
        <f t="shared" si="25"/>
        <v>742</v>
      </c>
      <c r="S126" s="85" t="str">
        <f t="shared" si="26"/>
        <v/>
      </c>
      <c r="T126" s="78">
        <f t="shared" si="27"/>
        <v>8.1596308738414211E-2</v>
      </c>
      <c r="U126" s="104">
        <f t="shared" si="28"/>
        <v>0.7454972275063747</v>
      </c>
      <c r="W126" s="13" t="str">
        <f t="shared" si="29"/>
        <v>Con</v>
      </c>
      <c r="X126" s="13" t="str">
        <f t="shared" si="30"/>
        <v>Con</v>
      </c>
      <c r="Y126" s="13" t="str">
        <f t="shared" si="31"/>
        <v>Con</v>
      </c>
      <c r="Z126" s="13" t="str">
        <f t="shared" si="32"/>
        <v>LD</v>
      </c>
      <c r="AA126" s="13" t="str">
        <f>G126</f>
        <v>Con</v>
      </c>
      <c r="AB126" s="13" t="str">
        <f>J126</f>
        <v>LD</v>
      </c>
      <c r="AC126" s="13" t="str">
        <f>G126</f>
        <v>Con</v>
      </c>
    </row>
    <row r="127" spans="1:29" ht="15.75" x14ac:dyDescent="0.25">
      <c r="A127" s="100" t="s">
        <v>139</v>
      </c>
      <c r="B127" s="101" t="s">
        <v>672</v>
      </c>
      <c r="C127" s="102">
        <v>2010</v>
      </c>
      <c r="D127" s="103">
        <v>61165</v>
      </c>
      <c r="E127" s="103">
        <v>36151</v>
      </c>
      <c r="F127" s="78">
        <f t="shared" si="20"/>
        <v>0.59104062781002209</v>
      </c>
      <c r="G127" s="81" t="s">
        <v>8</v>
      </c>
      <c r="H127" s="93">
        <v>14976</v>
      </c>
      <c r="I127" s="106">
        <v>10400</v>
      </c>
      <c r="J127" s="81" t="s">
        <v>7</v>
      </c>
      <c r="K127" s="106">
        <v>4576</v>
      </c>
      <c r="L127" s="94">
        <v>0.12658017758844844</v>
      </c>
      <c r="M127" s="95">
        <v>7.4814027630180663E-2</v>
      </c>
      <c r="N127" s="107">
        <f t="shared" si="21"/>
        <v>2289</v>
      </c>
      <c r="O127" s="107" t="str">
        <f t="shared" si="22"/>
        <v/>
      </c>
      <c r="P127" s="108">
        <f t="shared" si="23"/>
        <v>3059</v>
      </c>
      <c r="Q127" s="96" t="str">
        <f t="shared" si="24"/>
        <v/>
      </c>
      <c r="R127" s="109">
        <f t="shared" si="25"/>
        <v>612</v>
      </c>
      <c r="S127" s="85" t="str">
        <f t="shared" si="26"/>
        <v/>
      </c>
      <c r="T127" s="78">
        <f t="shared" si="27"/>
        <v>7.4814027630180663E-2</v>
      </c>
      <c r="U127" s="104">
        <f t="shared" si="28"/>
        <v>0.66585465544020273</v>
      </c>
      <c r="W127" s="13" t="str">
        <f t="shared" si="29"/>
        <v>LD</v>
      </c>
      <c r="X127" s="13" t="str">
        <f t="shared" si="30"/>
        <v>LD</v>
      </c>
      <c r="Y127" s="13" t="str">
        <f t="shared" si="31"/>
        <v>Lab</v>
      </c>
      <c r="Z127" s="13" t="str">
        <f t="shared" si="32"/>
        <v>Lab</v>
      </c>
      <c r="AA127" s="13" t="str">
        <f>G127</f>
        <v>LD</v>
      </c>
      <c r="AB127" s="13" t="str">
        <f>G127</f>
        <v>LD</v>
      </c>
      <c r="AC127" s="13" t="str">
        <f>G127</f>
        <v>LD</v>
      </c>
    </row>
    <row r="128" spans="1:29" ht="15.75" x14ac:dyDescent="0.25">
      <c r="A128" s="100" t="s">
        <v>140</v>
      </c>
      <c r="B128" s="101" t="s">
        <v>672</v>
      </c>
      <c r="C128" s="102">
        <v>2010</v>
      </c>
      <c r="D128" s="103">
        <v>65553</v>
      </c>
      <c r="E128" s="103">
        <v>47630</v>
      </c>
      <c r="F128" s="78">
        <f t="shared" si="20"/>
        <v>0.72658764663707232</v>
      </c>
      <c r="G128" s="81" t="s">
        <v>4</v>
      </c>
      <c r="H128" s="93">
        <v>17860</v>
      </c>
      <c r="I128" s="106">
        <v>17666</v>
      </c>
      <c r="J128" s="81" t="s">
        <v>7</v>
      </c>
      <c r="K128" s="106">
        <v>194</v>
      </c>
      <c r="L128" s="94">
        <v>4.0730631954650426E-3</v>
      </c>
      <c r="M128" s="95">
        <v>2.9594374017970194E-3</v>
      </c>
      <c r="N128" s="107">
        <f t="shared" si="21"/>
        <v>98</v>
      </c>
      <c r="O128" s="107">
        <f t="shared" si="22"/>
        <v>98</v>
      </c>
      <c r="P128" s="108">
        <f t="shared" si="23"/>
        <v>3278</v>
      </c>
      <c r="Q128" s="96" t="str">
        <f t="shared" si="24"/>
        <v>YES</v>
      </c>
      <c r="R128" s="109">
        <f t="shared" si="25"/>
        <v>656</v>
      </c>
      <c r="S128" s="85" t="str">
        <f t="shared" si="26"/>
        <v>YES</v>
      </c>
      <c r="T128" s="78">
        <f t="shared" si="27"/>
        <v>2.9594374017970194E-3</v>
      </c>
      <c r="U128" s="104">
        <f t="shared" si="28"/>
        <v>0.72954708403886936</v>
      </c>
      <c r="W128" s="13" t="str">
        <f t="shared" si="29"/>
        <v>Lab</v>
      </c>
      <c r="X128" s="13" t="str">
        <f t="shared" si="30"/>
        <v>Lab</v>
      </c>
      <c r="Y128" s="13" t="str">
        <f t="shared" si="31"/>
        <v>Lab</v>
      </c>
      <c r="Z128" s="13" t="str">
        <f t="shared" si="32"/>
        <v>Lab</v>
      </c>
      <c r="AA128" s="13" t="str">
        <f>J128</f>
        <v>Lab</v>
      </c>
      <c r="AB128" s="13" t="str">
        <f>J128</f>
        <v>Lab</v>
      </c>
      <c r="AC128" s="13" t="str">
        <f>J128</f>
        <v>Lab</v>
      </c>
    </row>
    <row r="129" spans="1:29" ht="15.75" x14ac:dyDescent="0.25">
      <c r="A129" s="100" t="s">
        <v>141</v>
      </c>
      <c r="B129" s="101" t="s">
        <v>672</v>
      </c>
      <c r="C129" s="102">
        <v>2010</v>
      </c>
      <c r="D129" s="103">
        <v>73707</v>
      </c>
      <c r="E129" s="103">
        <v>44369</v>
      </c>
      <c r="F129" s="78">
        <f t="shared" si="20"/>
        <v>0.60196453525445348</v>
      </c>
      <c r="G129" s="81" t="s">
        <v>7</v>
      </c>
      <c r="H129" s="93">
        <v>17262</v>
      </c>
      <c r="I129" s="106">
        <v>12553</v>
      </c>
      <c r="J129" s="81" t="s">
        <v>4</v>
      </c>
      <c r="K129" s="106">
        <v>4709</v>
      </c>
      <c r="L129" s="94">
        <v>0.10613266019067367</v>
      </c>
      <c r="M129" s="95">
        <v>6.3888097466997709E-2</v>
      </c>
      <c r="N129" s="107">
        <f t="shared" si="21"/>
        <v>2355</v>
      </c>
      <c r="O129" s="107" t="str">
        <f t="shared" si="22"/>
        <v/>
      </c>
      <c r="P129" s="108">
        <f t="shared" si="23"/>
        <v>3686</v>
      </c>
      <c r="Q129" s="96" t="str">
        <f t="shared" si="24"/>
        <v/>
      </c>
      <c r="R129" s="109">
        <f t="shared" si="25"/>
        <v>738</v>
      </c>
      <c r="S129" s="85" t="str">
        <f t="shared" si="26"/>
        <v/>
      </c>
      <c r="T129" s="78">
        <f t="shared" si="27"/>
        <v>6.3888097466997709E-2</v>
      </c>
      <c r="U129" s="104">
        <f t="shared" si="28"/>
        <v>0.66585263272145123</v>
      </c>
      <c r="W129" s="13" t="str">
        <f t="shared" si="29"/>
        <v>Lab</v>
      </c>
      <c r="X129" s="13" t="str">
        <f t="shared" si="30"/>
        <v>Lab</v>
      </c>
      <c r="Y129" s="13" t="str">
        <f t="shared" si="31"/>
        <v>Con</v>
      </c>
      <c r="Z129" s="13" t="str">
        <f t="shared" si="32"/>
        <v>Con</v>
      </c>
      <c r="AA129" s="13" t="str">
        <f>G129</f>
        <v>Lab</v>
      </c>
      <c r="AB129" s="13" t="str">
        <f>G129</f>
        <v>Lab</v>
      </c>
      <c r="AC129" s="13" t="str">
        <f>G129</f>
        <v>Lab</v>
      </c>
    </row>
    <row r="130" spans="1:29" ht="15.75" x14ac:dyDescent="0.25">
      <c r="A130" s="100" t="s">
        <v>142</v>
      </c>
      <c r="B130" s="101" t="s">
        <v>672</v>
      </c>
      <c r="C130" s="102">
        <v>2010</v>
      </c>
      <c r="D130" s="103">
        <v>62787</v>
      </c>
      <c r="E130" s="103">
        <v>40958</v>
      </c>
      <c r="F130" s="78">
        <f t="shared" ref="F130:F193" si="42">E130/D130</f>
        <v>0.65233248920954978</v>
      </c>
      <c r="G130" s="81" t="s">
        <v>7</v>
      </c>
      <c r="H130" s="93">
        <v>16894</v>
      </c>
      <c r="I130" s="106">
        <v>12143</v>
      </c>
      <c r="J130" s="81" t="s">
        <v>4</v>
      </c>
      <c r="K130" s="106">
        <v>4751</v>
      </c>
      <c r="L130" s="94">
        <v>0.11599687484740466</v>
      </c>
      <c r="M130" s="95">
        <v>7.5668530109736093E-2</v>
      </c>
      <c r="N130" s="107">
        <f t="shared" ref="N130:N193" si="43">EVEN(K130+1)/2</f>
        <v>2376</v>
      </c>
      <c r="O130" s="107" t="str">
        <f t="shared" ref="O130:O193" si="44">IF(G130="con",N130,"")</f>
        <v/>
      </c>
      <c r="P130" s="108">
        <f t="shared" ref="P130:P193" si="45">ROUNDUP((D130/10)/2,0)</f>
        <v>3140</v>
      </c>
      <c r="Q130" s="96" t="str">
        <f t="shared" ref="Q130:Q193" si="46">IF(P130&gt;K130,"YES","")</f>
        <v/>
      </c>
      <c r="R130" s="109">
        <f t="shared" ref="R130:R193" si="47">ROUNDUP(D130/100,0)</f>
        <v>628</v>
      </c>
      <c r="S130" s="85" t="str">
        <f t="shared" ref="S130:S193" si="48">IF(R130&gt;K130,"YES","")</f>
        <v/>
      </c>
      <c r="T130" s="78">
        <f t="shared" ref="T130:T193" si="49">K130/D130</f>
        <v>7.5668530109736093E-2</v>
      </c>
      <c r="U130" s="104">
        <f t="shared" ref="U130:U193" si="50">F130+T130</f>
        <v>0.72800101931928585</v>
      </c>
      <c r="W130" s="13" t="str">
        <f t="shared" ref="W130:W193" si="51">IF(Q130="YES",J130,G130)</f>
        <v>Lab</v>
      </c>
      <c r="X130" s="13" t="str">
        <f t="shared" ref="X130:X193" si="52">IF(S130="YES",J130,G130)</f>
        <v>Lab</v>
      </c>
      <c r="Y130" s="13" t="str">
        <f t="shared" ref="Y130:Y193" si="53">IF(U130&lt;74%,J130,G130)</f>
        <v>Con</v>
      </c>
      <c r="Z130" s="13" t="str">
        <f t="shared" ref="Z130:Z193" si="54">IF(U130&lt;84.5%,J130,G130)</f>
        <v>Con</v>
      </c>
      <c r="AA130" s="13" t="str">
        <f>G130</f>
        <v>Lab</v>
      </c>
      <c r="AB130" s="13" t="str">
        <f>G130</f>
        <v>Lab</v>
      </c>
      <c r="AC130" s="13" t="str">
        <f>G130</f>
        <v>Lab</v>
      </c>
    </row>
    <row r="131" spans="1:29" ht="15.75" x14ac:dyDescent="0.25">
      <c r="A131" s="100" t="s">
        <v>143</v>
      </c>
      <c r="B131" s="101" t="s">
        <v>664</v>
      </c>
      <c r="C131" s="102">
        <v>2010</v>
      </c>
      <c r="D131" s="103">
        <v>65263</v>
      </c>
      <c r="E131" s="103">
        <v>42200</v>
      </c>
      <c r="F131" s="78">
        <f t="shared" si="42"/>
        <v>0.64661446761564745</v>
      </c>
      <c r="G131" s="81" t="s">
        <v>4</v>
      </c>
      <c r="H131" s="93">
        <v>16589</v>
      </c>
      <c r="I131" s="106">
        <v>15736</v>
      </c>
      <c r="J131" s="81" t="s">
        <v>7</v>
      </c>
      <c r="K131" s="106">
        <v>853</v>
      </c>
      <c r="L131" s="94">
        <v>2.0213270142180096E-2</v>
      </c>
      <c r="M131" s="95">
        <v>1.3070192911757044E-2</v>
      </c>
      <c r="N131" s="107">
        <f t="shared" si="43"/>
        <v>427</v>
      </c>
      <c r="O131" s="107">
        <f t="shared" si="44"/>
        <v>427</v>
      </c>
      <c r="P131" s="108">
        <f t="shared" si="45"/>
        <v>3264</v>
      </c>
      <c r="Q131" s="96" t="str">
        <f t="shared" si="46"/>
        <v>YES</v>
      </c>
      <c r="R131" s="109">
        <f t="shared" si="47"/>
        <v>653</v>
      </c>
      <c r="S131" s="85" t="str">
        <f t="shared" si="48"/>
        <v/>
      </c>
      <c r="T131" s="78">
        <f t="shared" si="49"/>
        <v>1.3070192911757044E-2</v>
      </c>
      <c r="U131" s="104">
        <f t="shared" si="50"/>
        <v>0.65968466052740449</v>
      </c>
      <c r="W131" s="13" t="str">
        <f t="shared" si="51"/>
        <v>Lab</v>
      </c>
      <c r="X131" s="13" t="str">
        <f t="shared" si="52"/>
        <v>Con</v>
      </c>
      <c r="Y131" s="13" t="str">
        <f t="shared" si="53"/>
        <v>Lab</v>
      </c>
      <c r="Z131" s="13" t="str">
        <f t="shared" si="54"/>
        <v>Lab</v>
      </c>
      <c r="AA131" s="13" t="str">
        <f>J131</f>
        <v>Lab</v>
      </c>
      <c r="AB131" s="13" t="str">
        <f>J131</f>
        <v>Lab</v>
      </c>
      <c r="AC131" s="13" t="str">
        <f>J131</f>
        <v>Lab</v>
      </c>
    </row>
    <row r="132" spans="1:29" ht="15.75" x14ac:dyDescent="0.25">
      <c r="A132" s="100" t="s">
        <v>144</v>
      </c>
      <c r="B132" s="101" t="s">
        <v>672</v>
      </c>
      <c r="C132" s="102">
        <v>2010</v>
      </c>
      <c r="D132" s="103">
        <v>52385</v>
      </c>
      <c r="E132" s="103">
        <v>38011</v>
      </c>
      <c r="F132" s="78">
        <f t="shared" si="42"/>
        <v>0.72560847570869524</v>
      </c>
      <c r="G132" s="81" t="s">
        <v>9</v>
      </c>
      <c r="H132" s="93">
        <v>13546</v>
      </c>
      <c r="I132" s="106">
        <v>10065</v>
      </c>
      <c r="J132" s="81" t="s">
        <v>7</v>
      </c>
      <c r="K132" s="106">
        <v>3481</v>
      </c>
      <c r="L132" s="94">
        <v>9.1578753518718262E-2</v>
      </c>
      <c r="M132" s="95">
        <v>6.6450319748019473E-2</v>
      </c>
      <c r="N132" s="107">
        <f t="shared" si="43"/>
        <v>1741</v>
      </c>
      <c r="O132" s="107" t="str">
        <f t="shared" si="44"/>
        <v/>
      </c>
      <c r="P132" s="108">
        <f t="shared" si="45"/>
        <v>2620</v>
      </c>
      <c r="Q132" s="96" t="str">
        <f t="shared" si="46"/>
        <v/>
      </c>
      <c r="R132" s="109">
        <f t="shared" si="47"/>
        <v>524</v>
      </c>
      <c r="S132" s="85" t="str">
        <f t="shared" si="48"/>
        <v/>
      </c>
      <c r="T132" s="78">
        <f t="shared" si="49"/>
        <v>6.6450319748019473E-2</v>
      </c>
      <c r="U132" s="104">
        <f t="shared" si="50"/>
        <v>0.79205879545671476</v>
      </c>
      <c r="W132" s="13" t="str">
        <f t="shared" si="51"/>
        <v>PC</v>
      </c>
      <c r="X132" s="13" t="str">
        <f t="shared" si="52"/>
        <v>PC</v>
      </c>
      <c r="Y132" s="13" t="str">
        <f t="shared" si="53"/>
        <v>PC</v>
      </c>
      <c r="Z132" s="13" t="str">
        <f t="shared" si="54"/>
        <v>Lab</v>
      </c>
      <c r="AA132" s="13" t="str">
        <f>J132</f>
        <v>Lab</v>
      </c>
      <c r="AB132" s="13" t="str">
        <f>G132</f>
        <v>PC</v>
      </c>
      <c r="AC132" s="13" t="str">
        <f>G132</f>
        <v>PC</v>
      </c>
    </row>
    <row r="133" spans="1:29" ht="15.75" x14ac:dyDescent="0.25">
      <c r="A133" s="100" t="s">
        <v>145</v>
      </c>
      <c r="B133" s="101" t="s">
        <v>672</v>
      </c>
      <c r="C133" s="102">
        <v>2010</v>
      </c>
      <c r="D133" s="103">
        <v>58108</v>
      </c>
      <c r="E133" s="103">
        <v>40507</v>
      </c>
      <c r="F133" s="78">
        <f t="shared" si="42"/>
        <v>0.69709850622977898</v>
      </c>
      <c r="G133" s="81" t="s">
        <v>4</v>
      </c>
      <c r="H133" s="93">
        <v>16649</v>
      </c>
      <c r="I133" s="106">
        <v>13226</v>
      </c>
      <c r="J133" s="81" t="s">
        <v>7</v>
      </c>
      <c r="K133" s="106">
        <v>3423</v>
      </c>
      <c r="L133" s="94">
        <v>8.4503912903942532E-2</v>
      </c>
      <c r="M133" s="95">
        <v>5.8907551455909687E-2</v>
      </c>
      <c r="N133" s="107">
        <f t="shared" si="43"/>
        <v>1712</v>
      </c>
      <c r="O133" s="107">
        <f t="shared" si="44"/>
        <v>1712</v>
      </c>
      <c r="P133" s="108">
        <f t="shared" si="45"/>
        <v>2906</v>
      </c>
      <c r="Q133" s="96" t="str">
        <f t="shared" si="46"/>
        <v/>
      </c>
      <c r="R133" s="109">
        <f t="shared" si="47"/>
        <v>582</v>
      </c>
      <c r="S133" s="85" t="str">
        <f t="shared" si="48"/>
        <v/>
      </c>
      <c r="T133" s="78">
        <f t="shared" si="49"/>
        <v>5.8907551455909687E-2</v>
      </c>
      <c r="U133" s="104">
        <f t="shared" si="50"/>
        <v>0.75600605768568863</v>
      </c>
      <c r="W133" s="13" t="str">
        <f t="shared" si="51"/>
        <v>Con</v>
      </c>
      <c r="X133" s="13" t="str">
        <f t="shared" si="52"/>
        <v>Con</v>
      </c>
      <c r="Y133" s="13" t="str">
        <f t="shared" si="53"/>
        <v>Con</v>
      </c>
      <c r="Z133" s="13" t="str">
        <f t="shared" si="54"/>
        <v>Lab</v>
      </c>
      <c r="AA133" s="13" t="str">
        <f>J133</f>
        <v>Lab</v>
      </c>
      <c r="AB133" s="13" t="str">
        <f>J133</f>
        <v>Lab</v>
      </c>
      <c r="AC133" s="13" t="str">
        <f>J133</f>
        <v>Lab</v>
      </c>
    </row>
    <row r="134" spans="1:29" ht="15.75" x14ac:dyDescent="0.25">
      <c r="A134" s="100" t="s">
        <v>146</v>
      </c>
      <c r="B134" s="101" t="s">
        <v>666</v>
      </c>
      <c r="C134" s="102">
        <v>2010</v>
      </c>
      <c r="D134" s="103">
        <v>66524</v>
      </c>
      <c r="E134" s="103">
        <v>45918</v>
      </c>
      <c r="F134" s="78">
        <f t="shared" si="42"/>
        <v>0.69024712885575135</v>
      </c>
      <c r="G134" s="81" t="s">
        <v>8</v>
      </c>
      <c r="H134" s="93">
        <v>22180</v>
      </c>
      <c r="I134" s="106">
        <v>16920</v>
      </c>
      <c r="J134" s="81" t="s">
        <v>4</v>
      </c>
      <c r="K134" s="106">
        <v>5260</v>
      </c>
      <c r="L134" s="94">
        <v>0.11455202752733133</v>
      </c>
      <c r="M134" s="95">
        <v>7.9069208105345443E-2</v>
      </c>
      <c r="N134" s="107">
        <f t="shared" si="43"/>
        <v>2631</v>
      </c>
      <c r="O134" s="107" t="str">
        <f t="shared" si="44"/>
        <v/>
      </c>
      <c r="P134" s="108">
        <f t="shared" si="45"/>
        <v>3327</v>
      </c>
      <c r="Q134" s="96" t="str">
        <f t="shared" si="46"/>
        <v/>
      </c>
      <c r="R134" s="109">
        <f t="shared" si="47"/>
        <v>666</v>
      </c>
      <c r="S134" s="85" t="str">
        <f t="shared" si="48"/>
        <v/>
      </c>
      <c r="T134" s="78">
        <f t="shared" si="49"/>
        <v>7.9069208105345443E-2</v>
      </c>
      <c r="U134" s="104">
        <f t="shared" si="50"/>
        <v>0.7693163369610968</v>
      </c>
      <c r="W134" s="13" t="str">
        <f t="shared" si="51"/>
        <v>LD</v>
      </c>
      <c r="X134" s="13" t="str">
        <f t="shared" si="52"/>
        <v>LD</v>
      </c>
      <c r="Y134" s="13" t="str">
        <f t="shared" si="53"/>
        <v>LD</v>
      </c>
      <c r="Z134" s="13" t="str">
        <f t="shared" si="54"/>
        <v>Con</v>
      </c>
      <c r="AA134" s="13" t="str">
        <f>G134</f>
        <v>LD</v>
      </c>
      <c r="AB134" s="13" t="str">
        <f>G134</f>
        <v>LD</v>
      </c>
      <c r="AC134" s="13" t="str">
        <f t="shared" ref="AC134:AC139" si="55">G134</f>
        <v>LD</v>
      </c>
    </row>
    <row r="135" spans="1:29" ht="15.75" x14ac:dyDescent="0.25">
      <c r="A135" s="100" t="s">
        <v>147</v>
      </c>
      <c r="B135" s="101" t="s">
        <v>668</v>
      </c>
      <c r="C135" s="102">
        <v>2010</v>
      </c>
      <c r="D135" s="103">
        <v>67284</v>
      </c>
      <c r="E135" s="103">
        <v>45026</v>
      </c>
      <c r="F135" s="78">
        <f t="shared" si="42"/>
        <v>0.66919327031686582</v>
      </c>
      <c r="G135" s="81" t="s">
        <v>4</v>
      </c>
      <c r="H135" s="93">
        <v>19806</v>
      </c>
      <c r="I135" s="106">
        <v>12174</v>
      </c>
      <c r="J135" s="81" t="s">
        <v>799</v>
      </c>
      <c r="K135" s="106">
        <v>7632</v>
      </c>
      <c r="L135" s="94">
        <v>0.16950206547328212</v>
      </c>
      <c r="M135" s="95">
        <v>0.11342964151952915</v>
      </c>
      <c r="N135" s="107">
        <f t="shared" si="43"/>
        <v>3817</v>
      </c>
      <c r="O135" s="107">
        <f t="shared" si="44"/>
        <v>3817</v>
      </c>
      <c r="P135" s="108">
        <f t="shared" si="45"/>
        <v>3365</v>
      </c>
      <c r="Q135" s="96" t="str">
        <f t="shared" si="46"/>
        <v/>
      </c>
      <c r="R135" s="109">
        <f t="shared" si="47"/>
        <v>673</v>
      </c>
      <c r="S135" s="85" t="str">
        <f t="shared" si="48"/>
        <v/>
      </c>
      <c r="T135" s="78">
        <f t="shared" si="49"/>
        <v>0.11342964151952915</v>
      </c>
      <c r="U135" s="104">
        <f t="shared" si="50"/>
        <v>0.78262291183639499</v>
      </c>
      <c r="W135" s="13" t="str">
        <f t="shared" si="51"/>
        <v>Con</v>
      </c>
      <c r="X135" s="13" t="str">
        <f t="shared" si="52"/>
        <v>Con</v>
      </c>
      <c r="Y135" s="13" t="str">
        <f t="shared" si="53"/>
        <v>Con</v>
      </c>
      <c r="Z135" s="13" t="str">
        <f t="shared" si="54"/>
        <v>ISGB</v>
      </c>
      <c r="AA135" s="13" t="str">
        <f>G135</f>
        <v>Con</v>
      </c>
      <c r="AB135" s="13" t="str">
        <f>G135</f>
        <v>Con</v>
      </c>
      <c r="AC135" s="13" t="str">
        <f t="shared" si="55"/>
        <v>Con</v>
      </c>
    </row>
    <row r="136" spans="1:29" ht="15.75" x14ac:dyDescent="0.25">
      <c r="A136" s="100" t="s">
        <v>148</v>
      </c>
      <c r="B136" s="101" t="s">
        <v>672</v>
      </c>
      <c r="C136" s="102">
        <v>2010</v>
      </c>
      <c r="D136" s="103">
        <v>59882</v>
      </c>
      <c r="E136" s="103">
        <v>38258</v>
      </c>
      <c r="F136" s="78">
        <f t="shared" si="42"/>
        <v>0.63888981663939082</v>
      </c>
      <c r="G136" s="81" t="s">
        <v>8</v>
      </c>
      <c r="H136" s="93">
        <v>19139</v>
      </c>
      <c r="I136" s="106">
        <v>10815</v>
      </c>
      <c r="J136" s="81" t="s">
        <v>9</v>
      </c>
      <c r="K136" s="106">
        <v>8324</v>
      </c>
      <c r="L136" s="94">
        <v>0.21757540906477077</v>
      </c>
      <c r="M136" s="95">
        <v>0.13900671320263183</v>
      </c>
      <c r="N136" s="107">
        <f t="shared" si="43"/>
        <v>4163</v>
      </c>
      <c r="O136" s="107" t="str">
        <f t="shared" si="44"/>
        <v/>
      </c>
      <c r="P136" s="108">
        <f t="shared" si="45"/>
        <v>2995</v>
      </c>
      <c r="Q136" s="96" t="str">
        <f t="shared" si="46"/>
        <v/>
      </c>
      <c r="R136" s="109">
        <f t="shared" si="47"/>
        <v>599</v>
      </c>
      <c r="S136" s="85" t="str">
        <f t="shared" si="48"/>
        <v/>
      </c>
      <c r="T136" s="78">
        <f t="shared" si="49"/>
        <v>0.13900671320263183</v>
      </c>
      <c r="U136" s="104">
        <f t="shared" si="50"/>
        <v>0.77789652984202262</v>
      </c>
      <c r="W136" s="13" t="str">
        <f t="shared" si="51"/>
        <v>LD</v>
      </c>
      <c r="X136" s="13" t="str">
        <f t="shared" si="52"/>
        <v>LD</v>
      </c>
      <c r="Y136" s="13" t="str">
        <f t="shared" si="53"/>
        <v>LD</v>
      </c>
      <c r="Z136" s="13" t="str">
        <f t="shared" si="54"/>
        <v>PC</v>
      </c>
      <c r="AA136" s="13" t="str">
        <f>G136</f>
        <v>LD</v>
      </c>
      <c r="AB136" s="13" t="str">
        <f>G136</f>
        <v>LD</v>
      </c>
      <c r="AC136" s="13" t="str">
        <f t="shared" si="55"/>
        <v>LD</v>
      </c>
    </row>
    <row r="137" spans="1:29" ht="15.75" x14ac:dyDescent="0.25">
      <c r="A137" s="100" t="s">
        <v>149</v>
      </c>
      <c r="B137" s="101" t="s">
        <v>665</v>
      </c>
      <c r="C137" s="102">
        <v>2010</v>
      </c>
      <c r="D137" s="103">
        <v>74473</v>
      </c>
      <c r="E137" s="103">
        <v>53542</v>
      </c>
      <c r="F137" s="78">
        <f t="shared" si="42"/>
        <v>0.71894512105058206</v>
      </c>
      <c r="G137" s="81" t="s">
        <v>4</v>
      </c>
      <c r="H137" s="93">
        <v>26560</v>
      </c>
      <c r="I137" s="106">
        <v>11531</v>
      </c>
      <c r="J137" s="81" t="s">
        <v>8</v>
      </c>
      <c r="K137" s="106">
        <v>15029</v>
      </c>
      <c r="L137" s="94">
        <v>0.28069552874378995</v>
      </c>
      <c r="M137" s="95">
        <v>0.20180468089106118</v>
      </c>
      <c r="N137" s="107">
        <f t="shared" si="43"/>
        <v>7515</v>
      </c>
      <c r="O137" s="107">
        <f t="shared" si="44"/>
        <v>7515</v>
      </c>
      <c r="P137" s="108">
        <f t="shared" si="45"/>
        <v>3724</v>
      </c>
      <c r="Q137" s="96" t="str">
        <f t="shared" si="46"/>
        <v/>
      </c>
      <c r="R137" s="109">
        <f t="shared" si="47"/>
        <v>745</v>
      </c>
      <c r="S137" s="85" t="str">
        <f t="shared" si="48"/>
        <v/>
      </c>
      <c r="T137" s="78">
        <f t="shared" si="49"/>
        <v>0.20180468089106118</v>
      </c>
      <c r="U137" s="104">
        <f t="shared" si="50"/>
        <v>0.92074980194164324</v>
      </c>
      <c r="W137" s="13" t="str">
        <f t="shared" si="51"/>
        <v>Con</v>
      </c>
      <c r="X137" s="13" t="str">
        <f t="shared" si="52"/>
        <v>Con</v>
      </c>
      <c r="Y137" s="13" t="str">
        <f t="shared" si="53"/>
        <v>Con</v>
      </c>
      <c r="Z137" s="13" t="str">
        <f t="shared" si="54"/>
        <v>Con</v>
      </c>
      <c r="AA137" s="13" t="str">
        <f>G137</f>
        <v>Con</v>
      </c>
      <c r="AB137" s="13" t="str">
        <f>G137</f>
        <v>Con</v>
      </c>
      <c r="AC137" s="13" t="str">
        <f t="shared" si="55"/>
        <v>Con</v>
      </c>
    </row>
    <row r="138" spans="1:29" ht="15.75" x14ac:dyDescent="0.25">
      <c r="A138" s="100" t="s">
        <v>150</v>
      </c>
      <c r="B138" s="101" t="s">
        <v>662</v>
      </c>
      <c r="C138" s="102">
        <v>2010</v>
      </c>
      <c r="D138" s="103">
        <v>67964</v>
      </c>
      <c r="E138" s="103">
        <v>43807</v>
      </c>
      <c r="F138" s="78">
        <f t="shared" si="42"/>
        <v>0.64456182684950858</v>
      </c>
      <c r="G138" s="81" t="s">
        <v>4</v>
      </c>
      <c r="H138" s="93">
        <v>20230</v>
      </c>
      <c r="I138" s="106">
        <v>14161</v>
      </c>
      <c r="J138" s="81" t="s">
        <v>7</v>
      </c>
      <c r="K138" s="106">
        <v>6069</v>
      </c>
      <c r="L138" s="94">
        <v>0.13853950281918415</v>
      </c>
      <c r="M138" s="95">
        <v>8.929727502795598E-2</v>
      </c>
      <c r="N138" s="107">
        <f t="shared" si="43"/>
        <v>3035</v>
      </c>
      <c r="O138" s="107">
        <f t="shared" si="44"/>
        <v>3035</v>
      </c>
      <c r="P138" s="108">
        <f t="shared" si="45"/>
        <v>3399</v>
      </c>
      <c r="Q138" s="96" t="str">
        <f t="shared" si="46"/>
        <v/>
      </c>
      <c r="R138" s="109">
        <f t="shared" si="47"/>
        <v>680</v>
      </c>
      <c r="S138" s="85" t="str">
        <f t="shared" si="48"/>
        <v/>
      </c>
      <c r="T138" s="78">
        <f t="shared" si="49"/>
        <v>8.929727502795598E-2</v>
      </c>
      <c r="U138" s="104">
        <f t="shared" si="50"/>
        <v>0.7338591018774645</v>
      </c>
      <c r="W138" s="13" t="str">
        <f t="shared" si="51"/>
        <v>Con</v>
      </c>
      <c r="X138" s="13" t="str">
        <f t="shared" si="52"/>
        <v>Con</v>
      </c>
      <c r="Y138" s="13" t="str">
        <f t="shared" si="53"/>
        <v>Lab</v>
      </c>
      <c r="Z138" s="13" t="str">
        <f t="shared" si="54"/>
        <v>Lab</v>
      </c>
      <c r="AA138" s="13" t="str">
        <f>G138</f>
        <v>Con</v>
      </c>
      <c r="AB138" s="13" t="str">
        <f>J138</f>
        <v>Lab</v>
      </c>
      <c r="AC138" s="13" t="str">
        <f t="shared" si="55"/>
        <v>Con</v>
      </c>
    </row>
    <row r="139" spans="1:29" ht="15.75" x14ac:dyDescent="0.25">
      <c r="A139" s="100" t="s">
        <v>151</v>
      </c>
      <c r="B139" s="101" t="s">
        <v>664</v>
      </c>
      <c r="C139" s="102">
        <v>2010</v>
      </c>
      <c r="D139" s="103">
        <v>71635</v>
      </c>
      <c r="E139" s="103">
        <v>52512</v>
      </c>
      <c r="F139" s="78">
        <f t="shared" si="42"/>
        <v>0.73304948698262018</v>
      </c>
      <c r="G139" s="81" t="s">
        <v>8</v>
      </c>
      <c r="H139" s="93">
        <v>24717</v>
      </c>
      <c r="I139" s="106">
        <v>21445</v>
      </c>
      <c r="J139" s="81" t="s">
        <v>4</v>
      </c>
      <c r="K139" s="106">
        <v>3272</v>
      </c>
      <c r="L139" s="94">
        <v>6.2309567336989641E-2</v>
      </c>
      <c r="M139" s="95">
        <v>4.5675996370489289E-2</v>
      </c>
      <c r="N139" s="107">
        <f t="shared" si="43"/>
        <v>1637</v>
      </c>
      <c r="O139" s="107" t="str">
        <f t="shared" si="44"/>
        <v/>
      </c>
      <c r="P139" s="108">
        <f t="shared" si="45"/>
        <v>3582</v>
      </c>
      <c r="Q139" s="96" t="str">
        <f t="shared" si="46"/>
        <v>YES</v>
      </c>
      <c r="R139" s="109">
        <f t="shared" si="47"/>
        <v>717</v>
      </c>
      <c r="S139" s="85" t="str">
        <f t="shared" si="48"/>
        <v/>
      </c>
      <c r="T139" s="78">
        <f t="shared" si="49"/>
        <v>4.5675996370489289E-2</v>
      </c>
      <c r="U139" s="104">
        <f t="shared" si="50"/>
        <v>0.77872548335310943</v>
      </c>
      <c r="W139" s="13" t="str">
        <f t="shared" si="51"/>
        <v>Con</v>
      </c>
      <c r="X139" s="13" t="str">
        <f t="shared" si="52"/>
        <v>LD</v>
      </c>
      <c r="Y139" s="13" t="str">
        <f t="shared" si="53"/>
        <v>LD</v>
      </c>
      <c r="Z139" s="13" t="str">
        <f t="shared" si="54"/>
        <v>Con</v>
      </c>
      <c r="AA139" s="13" t="str">
        <f>J139</f>
        <v>Con</v>
      </c>
      <c r="AB139" s="13" t="str">
        <f>G139</f>
        <v>LD</v>
      </c>
      <c r="AC139" s="13" t="str">
        <f t="shared" si="55"/>
        <v>LD</v>
      </c>
    </row>
    <row r="140" spans="1:29" ht="15.75" x14ac:dyDescent="0.25">
      <c r="A140" s="100" t="s">
        <v>152</v>
      </c>
      <c r="B140" s="101" t="s">
        <v>668</v>
      </c>
      <c r="C140" s="102">
        <v>2010</v>
      </c>
      <c r="D140" s="103">
        <v>77525</v>
      </c>
      <c r="E140" s="103">
        <v>54593</v>
      </c>
      <c r="F140" s="78">
        <f t="shared" si="42"/>
        <v>0.70419864559819412</v>
      </c>
      <c r="G140" s="81" t="s">
        <v>4</v>
      </c>
      <c r="H140" s="93">
        <v>25207</v>
      </c>
      <c r="I140" s="106">
        <v>20097</v>
      </c>
      <c r="J140" s="81" t="s">
        <v>8</v>
      </c>
      <c r="K140" s="106">
        <v>5110</v>
      </c>
      <c r="L140" s="94">
        <v>9.3601743813309393E-2</v>
      </c>
      <c r="M140" s="95">
        <v>6.5914221218961622E-2</v>
      </c>
      <c r="N140" s="107">
        <f t="shared" si="43"/>
        <v>2556</v>
      </c>
      <c r="O140" s="107">
        <f t="shared" si="44"/>
        <v>2556</v>
      </c>
      <c r="P140" s="108">
        <f t="shared" si="45"/>
        <v>3877</v>
      </c>
      <c r="Q140" s="96" t="str">
        <f t="shared" si="46"/>
        <v/>
      </c>
      <c r="R140" s="109">
        <f t="shared" si="47"/>
        <v>776</v>
      </c>
      <c r="S140" s="85" t="str">
        <f t="shared" si="48"/>
        <v/>
      </c>
      <c r="T140" s="78">
        <f t="shared" si="49"/>
        <v>6.5914221218961622E-2</v>
      </c>
      <c r="U140" s="104">
        <f t="shared" si="50"/>
        <v>0.77011286681715574</v>
      </c>
      <c r="W140" s="13" t="str">
        <f t="shared" si="51"/>
        <v>Con</v>
      </c>
      <c r="X140" s="13" t="str">
        <f t="shared" si="52"/>
        <v>Con</v>
      </c>
      <c r="Y140" s="13" t="str">
        <f t="shared" si="53"/>
        <v>Con</v>
      </c>
      <c r="Z140" s="13" t="str">
        <f t="shared" si="54"/>
        <v>LD</v>
      </c>
      <c r="AA140" s="13" t="str">
        <f>G140</f>
        <v>Con</v>
      </c>
      <c r="AB140" s="13" t="str">
        <f>J140</f>
        <v>LD</v>
      </c>
      <c r="AC140" s="13" t="str">
        <f>J140</f>
        <v>LD</v>
      </c>
    </row>
    <row r="141" spans="1:29" ht="15.75" x14ac:dyDescent="0.25">
      <c r="A141" s="100" t="s">
        <v>153</v>
      </c>
      <c r="B141" s="101" t="s">
        <v>666</v>
      </c>
      <c r="C141" s="102">
        <v>2010</v>
      </c>
      <c r="D141" s="103">
        <v>66257</v>
      </c>
      <c r="E141" s="103">
        <v>39856</v>
      </c>
      <c r="F141" s="78">
        <f t="shared" si="42"/>
        <v>0.60153644143260332</v>
      </c>
      <c r="G141" s="81" t="s">
        <v>4</v>
      </c>
      <c r="H141" s="93">
        <v>24093</v>
      </c>
      <c r="I141" s="106">
        <v>7371</v>
      </c>
      <c r="J141" s="81" t="s">
        <v>7</v>
      </c>
      <c r="K141" s="106">
        <v>16722</v>
      </c>
      <c r="L141" s="94">
        <v>0.41956041750301082</v>
      </c>
      <c r="M141" s="95">
        <v>0.25238088051073848</v>
      </c>
      <c r="N141" s="107">
        <f t="shared" si="43"/>
        <v>8362</v>
      </c>
      <c r="O141" s="107">
        <f t="shared" si="44"/>
        <v>8362</v>
      </c>
      <c r="P141" s="108">
        <f t="shared" si="45"/>
        <v>3313</v>
      </c>
      <c r="Q141" s="96" t="str">
        <f t="shared" si="46"/>
        <v/>
      </c>
      <c r="R141" s="109">
        <f t="shared" si="47"/>
        <v>663</v>
      </c>
      <c r="S141" s="85" t="str">
        <f t="shared" si="48"/>
        <v/>
      </c>
      <c r="T141" s="78">
        <f t="shared" si="49"/>
        <v>0.25238088051073848</v>
      </c>
      <c r="U141" s="104">
        <f t="shared" si="50"/>
        <v>0.8539173219433418</v>
      </c>
      <c r="W141" s="13" t="str">
        <f t="shared" si="51"/>
        <v>Con</v>
      </c>
      <c r="X141" s="13" t="str">
        <f t="shared" si="52"/>
        <v>Con</v>
      </c>
      <c r="Y141" s="13" t="str">
        <f t="shared" si="53"/>
        <v>Con</v>
      </c>
      <c r="Z141" s="13" t="str">
        <f t="shared" si="54"/>
        <v>Con</v>
      </c>
      <c r="AA141" s="13" t="str">
        <f>G141</f>
        <v>Con</v>
      </c>
      <c r="AB141" s="13" t="str">
        <f t="shared" ref="AB141:AB151" si="56">G141</f>
        <v>Con</v>
      </c>
      <c r="AC141" s="13" t="str">
        <f t="shared" ref="AC141:AC151" si="57">G141</f>
        <v>Con</v>
      </c>
    </row>
    <row r="142" spans="1:29" ht="15.75" x14ac:dyDescent="0.25">
      <c r="A142" s="100" t="s">
        <v>154</v>
      </c>
      <c r="B142" s="101" t="s">
        <v>669</v>
      </c>
      <c r="C142" s="102">
        <v>2010</v>
      </c>
      <c r="D142" s="103">
        <v>78998</v>
      </c>
      <c r="E142" s="103">
        <v>52786</v>
      </c>
      <c r="F142" s="78">
        <f t="shared" si="42"/>
        <v>0.66819413149699991</v>
      </c>
      <c r="G142" s="81" t="s">
        <v>8</v>
      </c>
      <c r="H142" s="93">
        <v>26659</v>
      </c>
      <c r="I142" s="106">
        <v>21739</v>
      </c>
      <c r="J142" s="81" t="s">
        <v>4</v>
      </c>
      <c r="K142" s="106">
        <v>4920</v>
      </c>
      <c r="L142" s="94">
        <v>9.3206532035009282E-2</v>
      </c>
      <c r="M142" s="95">
        <v>6.2280057722980328E-2</v>
      </c>
      <c r="N142" s="107">
        <f t="shared" si="43"/>
        <v>2461</v>
      </c>
      <c r="O142" s="107" t="str">
        <f t="shared" si="44"/>
        <v/>
      </c>
      <c r="P142" s="108">
        <f t="shared" si="45"/>
        <v>3950</v>
      </c>
      <c r="Q142" s="96" t="str">
        <f t="shared" si="46"/>
        <v/>
      </c>
      <c r="R142" s="109">
        <f t="shared" si="47"/>
        <v>790</v>
      </c>
      <c r="S142" s="85" t="str">
        <f t="shared" si="48"/>
        <v/>
      </c>
      <c r="T142" s="78">
        <f t="shared" si="49"/>
        <v>6.2280057722980328E-2</v>
      </c>
      <c r="U142" s="104">
        <f t="shared" si="50"/>
        <v>0.7304741892199802</v>
      </c>
      <c r="W142" s="13" t="str">
        <f t="shared" si="51"/>
        <v>LD</v>
      </c>
      <c r="X142" s="13" t="str">
        <f t="shared" si="52"/>
        <v>LD</v>
      </c>
      <c r="Y142" s="13" t="str">
        <f t="shared" si="53"/>
        <v>Con</v>
      </c>
      <c r="Z142" s="13" t="str">
        <f t="shared" si="54"/>
        <v>Con</v>
      </c>
      <c r="AA142" s="13" t="str">
        <f>G142</f>
        <v>LD</v>
      </c>
      <c r="AB142" s="13" t="str">
        <f t="shared" si="56"/>
        <v>LD</v>
      </c>
      <c r="AC142" s="13" t="str">
        <f t="shared" si="57"/>
        <v>LD</v>
      </c>
    </row>
    <row r="143" spans="1:29" ht="15.75" x14ac:dyDescent="0.25">
      <c r="A143" s="100" t="s">
        <v>155</v>
      </c>
      <c r="B143" s="101" t="s">
        <v>662</v>
      </c>
      <c r="C143" s="102">
        <v>2010</v>
      </c>
      <c r="D143" s="103">
        <v>70333</v>
      </c>
      <c r="E143" s="103">
        <v>52444</v>
      </c>
      <c r="F143" s="78">
        <f t="shared" si="42"/>
        <v>0.74565282299916114</v>
      </c>
      <c r="G143" s="81" t="s">
        <v>4</v>
      </c>
      <c r="H143" s="93">
        <v>31658</v>
      </c>
      <c r="I143" s="106">
        <v>14948</v>
      </c>
      <c r="J143" s="81" t="s">
        <v>8</v>
      </c>
      <c r="K143" s="106">
        <v>16710</v>
      </c>
      <c r="L143" s="94">
        <v>0.31862558157272519</v>
      </c>
      <c r="M143" s="95">
        <v>0.23758406437945204</v>
      </c>
      <c r="N143" s="107">
        <f t="shared" si="43"/>
        <v>8356</v>
      </c>
      <c r="O143" s="107">
        <f t="shared" si="44"/>
        <v>8356</v>
      </c>
      <c r="P143" s="108">
        <f t="shared" si="45"/>
        <v>3517</v>
      </c>
      <c r="Q143" s="96" t="str">
        <f t="shared" si="46"/>
        <v/>
      </c>
      <c r="R143" s="109">
        <f t="shared" si="47"/>
        <v>704</v>
      </c>
      <c r="S143" s="85" t="str">
        <f t="shared" si="48"/>
        <v/>
      </c>
      <c r="T143" s="78">
        <f t="shared" si="49"/>
        <v>0.23758406437945204</v>
      </c>
      <c r="U143" s="104">
        <f t="shared" si="50"/>
        <v>0.98323688737861314</v>
      </c>
      <c r="W143" s="13" t="str">
        <f t="shared" si="51"/>
        <v>Con</v>
      </c>
      <c r="X143" s="13" t="str">
        <f t="shared" si="52"/>
        <v>Con</v>
      </c>
      <c r="Y143" s="13" t="str">
        <f t="shared" si="53"/>
        <v>Con</v>
      </c>
      <c r="Z143" s="13" t="str">
        <f t="shared" si="54"/>
        <v>Con</v>
      </c>
      <c r="AA143" s="13" t="str">
        <f>G143</f>
        <v>Con</v>
      </c>
      <c r="AB143" s="13" t="str">
        <f t="shared" si="56"/>
        <v>Con</v>
      </c>
      <c r="AC143" s="13" t="str">
        <f t="shared" si="57"/>
        <v>Con</v>
      </c>
    </row>
    <row r="144" spans="1:29" ht="15.75" x14ac:dyDescent="0.25">
      <c r="A144" s="100" t="s">
        <v>156</v>
      </c>
      <c r="B144" s="101" t="s">
        <v>665</v>
      </c>
      <c r="C144" s="102">
        <v>2010</v>
      </c>
      <c r="D144" s="103">
        <v>71878</v>
      </c>
      <c r="E144" s="103">
        <v>45839</v>
      </c>
      <c r="F144" s="78">
        <f t="shared" si="42"/>
        <v>0.63773338156320436</v>
      </c>
      <c r="G144" s="81" t="s">
        <v>7</v>
      </c>
      <c r="H144" s="93">
        <v>17891</v>
      </c>
      <c r="I144" s="106">
        <v>17342</v>
      </c>
      <c r="J144" s="81" t="s">
        <v>8</v>
      </c>
      <c r="K144" s="106">
        <v>549</v>
      </c>
      <c r="L144" s="94">
        <v>1.1976701062414101E-2</v>
      </c>
      <c r="M144" s="95">
        <v>7.6379420685049665E-3</v>
      </c>
      <c r="N144" s="107">
        <f t="shared" si="43"/>
        <v>275</v>
      </c>
      <c r="O144" s="107" t="str">
        <f t="shared" si="44"/>
        <v/>
      </c>
      <c r="P144" s="108">
        <f t="shared" si="45"/>
        <v>3594</v>
      </c>
      <c r="Q144" s="96" t="str">
        <f t="shared" si="46"/>
        <v>YES</v>
      </c>
      <c r="R144" s="109">
        <f t="shared" si="47"/>
        <v>719</v>
      </c>
      <c r="S144" s="85" t="str">
        <f t="shared" si="48"/>
        <v>YES</v>
      </c>
      <c r="T144" s="78">
        <f t="shared" si="49"/>
        <v>7.6379420685049665E-3</v>
      </c>
      <c r="U144" s="104">
        <f t="shared" si="50"/>
        <v>0.64537132363170935</v>
      </c>
      <c r="W144" s="13" t="str">
        <f t="shared" si="51"/>
        <v>LD</v>
      </c>
      <c r="X144" s="13" t="str">
        <f t="shared" si="52"/>
        <v>LD</v>
      </c>
      <c r="Y144" s="13" t="str">
        <f t="shared" si="53"/>
        <v>LD</v>
      </c>
      <c r="Z144" s="13" t="str">
        <f t="shared" si="54"/>
        <v>LD</v>
      </c>
      <c r="AA144" s="13" t="str">
        <f>J144</f>
        <v>LD</v>
      </c>
      <c r="AB144" s="13" t="str">
        <f t="shared" si="56"/>
        <v>Lab</v>
      </c>
      <c r="AC144" s="13" t="str">
        <f t="shared" si="57"/>
        <v>Lab</v>
      </c>
    </row>
    <row r="145" spans="1:29" ht="15.75" x14ac:dyDescent="0.25">
      <c r="A145" s="100" t="s">
        <v>157</v>
      </c>
      <c r="B145" s="101" t="s">
        <v>662</v>
      </c>
      <c r="C145" s="102">
        <v>2010</v>
      </c>
      <c r="D145" s="103">
        <v>81576</v>
      </c>
      <c r="E145" s="103">
        <v>56787</v>
      </c>
      <c r="F145" s="78">
        <f t="shared" si="42"/>
        <v>0.69612385995881143</v>
      </c>
      <c r="G145" s="81" t="s">
        <v>4</v>
      </c>
      <c r="H145" s="93">
        <v>31427</v>
      </c>
      <c r="I145" s="106">
        <v>15550</v>
      </c>
      <c r="J145" s="81" t="s">
        <v>8</v>
      </c>
      <c r="K145" s="106">
        <v>15877</v>
      </c>
      <c r="L145" s="94">
        <v>0.27958863824466867</v>
      </c>
      <c r="M145" s="95">
        <v>0.19462832205550651</v>
      </c>
      <c r="N145" s="107">
        <f t="shared" si="43"/>
        <v>7939</v>
      </c>
      <c r="O145" s="107">
        <f t="shared" si="44"/>
        <v>7939</v>
      </c>
      <c r="P145" s="108">
        <f t="shared" si="45"/>
        <v>4079</v>
      </c>
      <c r="Q145" s="96" t="str">
        <f t="shared" si="46"/>
        <v/>
      </c>
      <c r="R145" s="109">
        <f t="shared" si="47"/>
        <v>816</v>
      </c>
      <c r="S145" s="85" t="str">
        <f t="shared" si="48"/>
        <v/>
      </c>
      <c r="T145" s="78">
        <f t="shared" si="49"/>
        <v>0.19462832205550651</v>
      </c>
      <c r="U145" s="104">
        <f t="shared" si="50"/>
        <v>0.89075218201431794</v>
      </c>
      <c r="W145" s="13" t="str">
        <f t="shared" si="51"/>
        <v>Con</v>
      </c>
      <c r="X145" s="13" t="str">
        <f t="shared" si="52"/>
        <v>Con</v>
      </c>
      <c r="Y145" s="13" t="str">
        <f t="shared" si="53"/>
        <v>Con</v>
      </c>
      <c r="Z145" s="13" t="str">
        <f t="shared" si="54"/>
        <v>Con</v>
      </c>
      <c r="AA145" s="13" t="str">
        <f>G145</f>
        <v>Con</v>
      </c>
      <c r="AB145" s="13" t="str">
        <f t="shared" si="56"/>
        <v>Con</v>
      </c>
      <c r="AC145" s="13" t="str">
        <f t="shared" si="57"/>
        <v>Con</v>
      </c>
    </row>
    <row r="146" spans="1:29" ht="15.75" x14ac:dyDescent="0.25">
      <c r="A146" s="100" t="s">
        <v>158</v>
      </c>
      <c r="B146" s="101" t="s">
        <v>666</v>
      </c>
      <c r="C146" s="102">
        <v>2010</v>
      </c>
      <c r="D146" s="103">
        <v>64831</v>
      </c>
      <c r="E146" s="103">
        <v>43106</v>
      </c>
      <c r="F146" s="78">
        <f t="shared" si="42"/>
        <v>0.66489796547947744</v>
      </c>
      <c r="G146" s="81" t="s">
        <v>4</v>
      </c>
      <c r="H146" s="93">
        <v>22743</v>
      </c>
      <c r="I146" s="106">
        <v>9780</v>
      </c>
      <c r="J146" s="81" t="s">
        <v>7</v>
      </c>
      <c r="K146" s="106">
        <v>12963</v>
      </c>
      <c r="L146" s="94">
        <v>0.30072379715120867</v>
      </c>
      <c r="M146" s="95">
        <v>0.19995064089710168</v>
      </c>
      <c r="N146" s="107">
        <f t="shared" si="43"/>
        <v>6482</v>
      </c>
      <c r="O146" s="107">
        <f t="shared" si="44"/>
        <v>6482</v>
      </c>
      <c r="P146" s="108">
        <f t="shared" si="45"/>
        <v>3242</v>
      </c>
      <c r="Q146" s="96" t="str">
        <f t="shared" si="46"/>
        <v/>
      </c>
      <c r="R146" s="109">
        <f t="shared" si="47"/>
        <v>649</v>
      </c>
      <c r="S146" s="85" t="str">
        <f t="shared" si="48"/>
        <v/>
      </c>
      <c r="T146" s="78">
        <f t="shared" si="49"/>
        <v>0.19995064089710168</v>
      </c>
      <c r="U146" s="104">
        <f t="shared" si="50"/>
        <v>0.86484860637657912</v>
      </c>
      <c r="W146" s="13" t="str">
        <f t="shared" si="51"/>
        <v>Con</v>
      </c>
      <c r="X146" s="13" t="str">
        <f t="shared" si="52"/>
        <v>Con</v>
      </c>
      <c r="Y146" s="13" t="str">
        <f t="shared" si="53"/>
        <v>Con</v>
      </c>
      <c r="Z146" s="13" t="str">
        <f t="shared" si="54"/>
        <v>Con</v>
      </c>
      <c r="AA146" s="13" t="str">
        <f>G146</f>
        <v>Con</v>
      </c>
      <c r="AB146" s="13" t="str">
        <f t="shared" si="56"/>
        <v>Con</v>
      </c>
      <c r="AC146" s="13" t="str">
        <f t="shared" si="57"/>
        <v>Con</v>
      </c>
    </row>
    <row r="147" spans="1:29" ht="15.75" x14ac:dyDescent="0.25">
      <c r="A147" s="100" t="s">
        <v>159</v>
      </c>
      <c r="B147" s="101" t="s">
        <v>669</v>
      </c>
      <c r="C147" s="102">
        <v>2010</v>
      </c>
      <c r="D147" s="103">
        <v>72106</v>
      </c>
      <c r="E147" s="103">
        <v>52385</v>
      </c>
      <c r="F147" s="78">
        <f t="shared" si="42"/>
        <v>0.72649987518375725</v>
      </c>
      <c r="G147" s="81" t="s">
        <v>8</v>
      </c>
      <c r="H147" s="93">
        <v>23970</v>
      </c>
      <c r="I147" s="106">
        <v>21500</v>
      </c>
      <c r="J147" s="81" t="s">
        <v>4</v>
      </c>
      <c r="K147" s="106">
        <v>2470</v>
      </c>
      <c r="L147" s="94">
        <v>4.7150901975756422E-2</v>
      </c>
      <c r="M147" s="95">
        <v>3.4255124400188609E-2</v>
      </c>
      <c r="N147" s="107">
        <f t="shared" si="43"/>
        <v>1236</v>
      </c>
      <c r="O147" s="107" t="str">
        <f t="shared" si="44"/>
        <v/>
      </c>
      <c r="P147" s="108">
        <f t="shared" si="45"/>
        <v>3606</v>
      </c>
      <c r="Q147" s="96" t="str">
        <f t="shared" si="46"/>
        <v>YES</v>
      </c>
      <c r="R147" s="109">
        <f t="shared" si="47"/>
        <v>722</v>
      </c>
      <c r="S147" s="85" t="str">
        <f t="shared" si="48"/>
        <v/>
      </c>
      <c r="T147" s="78">
        <f t="shared" si="49"/>
        <v>3.4255124400188609E-2</v>
      </c>
      <c r="U147" s="104">
        <f t="shared" si="50"/>
        <v>0.76075499958394588</v>
      </c>
      <c r="W147" s="13" t="str">
        <f t="shared" si="51"/>
        <v>Con</v>
      </c>
      <c r="X147" s="13" t="str">
        <f t="shared" si="52"/>
        <v>LD</v>
      </c>
      <c r="Y147" s="13" t="str">
        <f t="shared" si="53"/>
        <v>LD</v>
      </c>
      <c r="Z147" s="13" t="str">
        <f t="shared" si="54"/>
        <v>Con</v>
      </c>
      <c r="AA147" s="13" t="str">
        <f>J147</f>
        <v>Con</v>
      </c>
      <c r="AB147" s="13" t="str">
        <f t="shared" si="56"/>
        <v>LD</v>
      </c>
      <c r="AC147" s="13" t="str">
        <f t="shared" si="57"/>
        <v>LD</v>
      </c>
    </row>
    <row r="148" spans="1:29" ht="15.75" x14ac:dyDescent="0.25">
      <c r="A148" s="100" t="s">
        <v>160</v>
      </c>
      <c r="B148" s="101" t="s">
        <v>666</v>
      </c>
      <c r="C148" s="102">
        <v>2010</v>
      </c>
      <c r="D148" s="103">
        <v>75120</v>
      </c>
      <c r="E148" s="103">
        <v>50608</v>
      </c>
      <c r="F148" s="78">
        <f t="shared" si="42"/>
        <v>0.67369542066027688</v>
      </c>
      <c r="G148" s="81" t="s">
        <v>4</v>
      </c>
      <c r="H148" s="93">
        <v>24700</v>
      </c>
      <c r="I148" s="106">
        <v>12773</v>
      </c>
      <c r="J148" s="81" t="s">
        <v>7</v>
      </c>
      <c r="K148" s="106">
        <v>11927</v>
      </c>
      <c r="L148" s="94">
        <v>0.23567420170723996</v>
      </c>
      <c r="M148" s="95">
        <v>0.15877263045793397</v>
      </c>
      <c r="N148" s="107">
        <f t="shared" si="43"/>
        <v>5964</v>
      </c>
      <c r="O148" s="107">
        <f t="shared" si="44"/>
        <v>5964</v>
      </c>
      <c r="P148" s="108">
        <f t="shared" si="45"/>
        <v>3756</v>
      </c>
      <c r="Q148" s="96" t="str">
        <f t="shared" si="46"/>
        <v/>
      </c>
      <c r="R148" s="109">
        <f t="shared" si="47"/>
        <v>752</v>
      </c>
      <c r="S148" s="85" t="str">
        <f t="shared" si="48"/>
        <v/>
      </c>
      <c r="T148" s="78">
        <f t="shared" si="49"/>
        <v>0.15877263045793397</v>
      </c>
      <c r="U148" s="104">
        <f t="shared" si="50"/>
        <v>0.83246805111821087</v>
      </c>
      <c r="W148" s="13" t="str">
        <f t="shared" si="51"/>
        <v>Con</v>
      </c>
      <c r="X148" s="13" t="str">
        <f t="shared" si="52"/>
        <v>Con</v>
      </c>
      <c r="Y148" s="13" t="str">
        <f t="shared" si="53"/>
        <v>Con</v>
      </c>
      <c r="Z148" s="13" t="str">
        <f t="shared" si="54"/>
        <v>Lab</v>
      </c>
      <c r="AA148" s="13" t="str">
        <f>G148</f>
        <v>Con</v>
      </c>
      <c r="AB148" s="13" t="str">
        <f t="shared" si="56"/>
        <v>Con</v>
      </c>
      <c r="AC148" s="13" t="str">
        <f t="shared" si="57"/>
        <v>Con</v>
      </c>
    </row>
    <row r="149" spans="1:29" ht="15.75" x14ac:dyDescent="0.25">
      <c r="A149" s="100" t="s">
        <v>161</v>
      </c>
      <c r="B149" s="101" t="s">
        <v>664</v>
      </c>
      <c r="C149" s="102">
        <v>2010</v>
      </c>
      <c r="D149" s="103">
        <v>70976</v>
      </c>
      <c r="E149" s="103">
        <v>49774</v>
      </c>
      <c r="F149" s="78">
        <f t="shared" si="42"/>
        <v>0.70127930568079355</v>
      </c>
      <c r="G149" s="81" t="s">
        <v>7</v>
      </c>
      <c r="H149" s="93">
        <v>21515</v>
      </c>
      <c r="I149" s="106">
        <v>18922</v>
      </c>
      <c r="J149" s="81" t="s">
        <v>4</v>
      </c>
      <c r="K149" s="106">
        <v>2593</v>
      </c>
      <c r="L149" s="94">
        <v>5.2095471531321574E-2</v>
      </c>
      <c r="M149" s="95">
        <v>3.6533476104598735E-2</v>
      </c>
      <c r="N149" s="107">
        <f t="shared" si="43"/>
        <v>1297</v>
      </c>
      <c r="O149" s="107" t="str">
        <f t="shared" si="44"/>
        <v/>
      </c>
      <c r="P149" s="108">
        <f t="shared" si="45"/>
        <v>3549</v>
      </c>
      <c r="Q149" s="96" t="str">
        <f t="shared" si="46"/>
        <v>YES</v>
      </c>
      <c r="R149" s="109">
        <f t="shared" si="47"/>
        <v>710</v>
      </c>
      <c r="S149" s="85" t="str">
        <f t="shared" si="48"/>
        <v/>
      </c>
      <c r="T149" s="78">
        <f t="shared" si="49"/>
        <v>3.6533476104598735E-2</v>
      </c>
      <c r="U149" s="104">
        <f t="shared" si="50"/>
        <v>0.73781278178539234</v>
      </c>
      <c r="W149" s="13" t="str">
        <f t="shared" si="51"/>
        <v>Con</v>
      </c>
      <c r="X149" s="13" t="str">
        <f t="shared" si="52"/>
        <v>Lab</v>
      </c>
      <c r="Y149" s="13" t="str">
        <f t="shared" si="53"/>
        <v>Con</v>
      </c>
      <c r="Z149" s="13" t="str">
        <f t="shared" si="54"/>
        <v>Con</v>
      </c>
      <c r="AA149" s="13" t="str">
        <f>J149</f>
        <v>Con</v>
      </c>
      <c r="AB149" s="13" t="str">
        <f t="shared" si="56"/>
        <v>Lab</v>
      </c>
      <c r="AC149" s="13" t="str">
        <f t="shared" si="57"/>
        <v>Lab</v>
      </c>
    </row>
    <row r="150" spans="1:29" ht="15.75" x14ac:dyDescent="0.25">
      <c r="A150" s="100" t="s">
        <v>162</v>
      </c>
      <c r="B150" s="101" t="s">
        <v>669</v>
      </c>
      <c r="C150" s="102">
        <v>2010</v>
      </c>
      <c r="D150" s="103">
        <v>68859</v>
      </c>
      <c r="E150" s="103">
        <v>49416</v>
      </c>
      <c r="F150" s="78">
        <f t="shared" si="42"/>
        <v>0.71764039559099024</v>
      </c>
      <c r="G150" s="81" t="s">
        <v>4</v>
      </c>
      <c r="H150" s="93">
        <v>27888</v>
      </c>
      <c r="I150" s="106">
        <v>12478</v>
      </c>
      <c r="J150" s="81" t="s">
        <v>8</v>
      </c>
      <c r="K150" s="106">
        <v>15410</v>
      </c>
      <c r="L150" s="94">
        <v>0.31184231827748099</v>
      </c>
      <c r="M150" s="95">
        <v>0.22379064465066295</v>
      </c>
      <c r="N150" s="107">
        <f t="shared" si="43"/>
        <v>7706</v>
      </c>
      <c r="O150" s="107">
        <f t="shared" si="44"/>
        <v>7706</v>
      </c>
      <c r="P150" s="108">
        <f t="shared" si="45"/>
        <v>3443</v>
      </c>
      <c r="Q150" s="96" t="str">
        <f t="shared" si="46"/>
        <v/>
      </c>
      <c r="R150" s="109">
        <f t="shared" si="47"/>
        <v>689</v>
      </c>
      <c r="S150" s="85" t="str">
        <f t="shared" si="48"/>
        <v/>
      </c>
      <c r="T150" s="78">
        <f t="shared" si="49"/>
        <v>0.22379064465066295</v>
      </c>
      <c r="U150" s="104">
        <f t="shared" si="50"/>
        <v>0.94143104024165325</v>
      </c>
      <c r="W150" s="13" t="str">
        <f t="shared" si="51"/>
        <v>Con</v>
      </c>
      <c r="X150" s="13" t="str">
        <f t="shared" si="52"/>
        <v>Con</v>
      </c>
      <c r="Y150" s="13" t="str">
        <f t="shared" si="53"/>
        <v>Con</v>
      </c>
      <c r="Z150" s="13" t="str">
        <f t="shared" si="54"/>
        <v>Con</v>
      </c>
      <c r="AA150" s="13" t="str">
        <f>G150</f>
        <v>Con</v>
      </c>
      <c r="AB150" s="13" t="str">
        <f t="shared" si="56"/>
        <v>Con</v>
      </c>
      <c r="AC150" s="13" t="str">
        <f t="shared" si="57"/>
        <v>Con</v>
      </c>
    </row>
    <row r="151" spans="1:29" ht="15.75" x14ac:dyDescent="0.25">
      <c r="A151" s="100" t="s">
        <v>163</v>
      </c>
      <c r="B151" s="101" t="s">
        <v>666</v>
      </c>
      <c r="C151" s="102">
        <v>2010</v>
      </c>
      <c r="D151" s="103">
        <v>66849</v>
      </c>
      <c r="E151" s="103">
        <v>36931</v>
      </c>
      <c r="F151" s="78">
        <f t="shared" si="42"/>
        <v>0.55245403820550798</v>
      </c>
      <c r="G151" s="81" t="s">
        <v>4</v>
      </c>
      <c r="H151" s="93">
        <v>19264</v>
      </c>
      <c r="I151" s="106">
        <v>8188</v>
      </c>
      <c r="J151" s="81" t="s">
        <v>7</v>
      </c>
      <c r="K151" s="106">
        <v>11076</v>
      </c>
      <c r="L151" s="94">
        <v>0.29991064417427094</v>
      </c>
      <c r="M151" s="95">
        <v>0.16568684647489118</v>
      </c>
      <c r="N151" s="107">
        <f t="shared" si="43"/>
        <v>5539</v>
      </c>
      <c r="O151" s="107">
        <f t="shared" si="44"/>
        <v>5539</v>
      </c>
      <c r="P151" s="108">
        <f t="shared" si="45"/>
        <v>3343</v>
      </c>
      <c r="Q151" s="96" t="str">
        <f t="shared" si="46"/>
        <v/>
      </c>
      <c r="R151" s="109">
        <f t="shared" si="47"/>
        <v>669</v>
      </c>
      <c r="S151" s="85" t="str">
        <f t="shared" si="48"/>
        <v/>
      </c>
      <c r="T151" s="78">
        <f t="shared" si="49"/>
        <v>0.16568684647489118</v>
      </c>
      <c r="U151" s="104">
        <f t="shared" si="50"/>
        <v>0.71814088468039916</v>
      </c>
      <c r="W151" s="13" t="str">
        <f t="shared" si="51"/>
        <v>Con</v>
      </c>
      <c r="X151" s="13" t="str">
        <f t="shared" si="52"/>
        <v>Con</v>
      </c>
      <c r="Y151" s="13" t="str">
        <f t="shared" si="53"/>
        <v>Lab</v>
      </c>
      <c r="Z151" s="13" t="str">
        <f t="shared" si="54"/>
        <v>Lab</v>
      </c>
      <c r="AA151" s="13" t="str">
        <f>G151</f>
        <v>Con</v>
      </c>
      <c r="AB151" s="13" t="str">
        <f t="shared" si="56"/>
        <v>Con</v>
      </c>
      <c r="AC151" s="13" t="str">
        <f t="shared" si="57"/>
        <v>Con</v>
      </c>
    </row>
    <row r="152" spans="1:29" ht="15.75" x14ac:dyDescent="0.25">
      <c r="A152" s="100" t="s">
        <v>777</v>
      </c>
      <c r="B152" s="101" t="s">
        <v>664</v>
      </c>
      <c r="C152" s="102">
        <v>2010</v>
      </c>
      <c r="D152" s="103">
        <v>70131</v>
      </c>
      <c r="E152" s="103">
        <v>46790</v>
      </c>
      <c r="F152" s="78">
        <f t="shared" si="42"/>
        <v>0.66717999172976283</v>
      </c>
      <c r="G152" s="81" t="s">
        <v>4</v>
      </c>
      <c r="H152" s="93">
        <v>18995</v>
      </c>
      <c r="I152" s="106">
        <v>16412</v>
      </c>
      <c r="J152" s="81" t="s">
        <v>7</v>
      </c>
      <c r="K152" s="106">
        <v>2583</v>
      </c>
      <c r="L152" s="94">
        <v>5.5204103440906177E-2</v>
      </c>
      <c r="M152" s="95">
        <v>3.6831073277152758E-2</v>
      </c>
      <c r="N152" s="107">
        <f t="shared" si="43"/>
        <v>1292</v>
      </c>
      <c r="O152" s="107">
        <f t="shared" si="44"/>
        <v>1292</v>
      </c>
      <c r="P152" s="108">
        <f t="shared" si="45"/>
        <v>3507</v>
      </c>
      <c r="Q152" s="96" t="str">
        <f t="shared" si="46"/>
        <v>YES</v>
      </c>
      <c r="R152" s="109">
        <f t="shared" si="47"/>
        <v>702</v>
      </c>
      <c r="S152" s="85" t="str">
        <f t="shared" si="48"/>
        <v/>
      </c>
      <c r="T152" s="78">
        <f t="shared" si="49"/>
        <v>3.6831073277152758E-2</v>
      </c>
      <c r="U152" s="104">
        <f t="shared" si="50"/>
        <v>0.70401106500691557</v>
      </c>
      <c r="W152" s="13" t="str">
        <f t="shared" si="51"/>
        <v>Lab</v>
      </c>
      <c r="X152" s="13" t="str">
        <f t="shared" si="52"/>
        <v>Con</v>
      </c>
      <c r="Y152" s="13" t="str">
        <f t="shared" si="53"/>
        <v>Lab</v>
      </c>
      <c r="Z152" s="13" t="str">
        <f t="shared" si="54"/>
        <v>Lab</v>
      </c>
      <c r="AA152" s="13" t="str">
        <f>J152</f>
        <v>Lab</v>
      </c>
      <c r="AB152" s="13" t="str">
        <f>J152</f>
        <v>Lab</v>
      </c>
      <c r="AC152" s="13" t="str">
        <f>J152</f>
        <v>Lab</v>
      </c>
    </row>
    <row r="153" spans="1:29" ht="15.75" x14ac:dyDescent="0.25">
      <c r="A153" s="100" t="s">
        <v>771</v>
      </c>
      <c r="B153" s="101" t="s">
        <v>670</v>
      </c>
      <c r="C153" s="102">
        <v>2010</v>
      </c>
      <c r="D153" s="103">
        <v>68832</v>
      </c>
      <c r="E153" s="103">
        <v>46252</v>
      </c>
      <c r="F153" s="78">
        <f t="shared" si="42"/>
        <v>0.67195490469549046</v>
      </c>
      <c r="G153" s="81" t="s">
        <v>7</v>
      </c>
      <c r="H153" s="93">
        <v>20496</v>
      </c>
      <c r="I153" s="106">
        <v>17429</v>
      </c>
      <c r="J153" s="81" t="s">
        <v>8</v>
      </c>
      <c r="K153" s="106">
        <v>3067</v>
      </c>
      <c r="L153" s="94">
        <v>6.6310646026117789E-2</v>
      </c>
      <c r="M153" s="95">
        <v>4.4557763830776385E-2</v>
      </c>
      <c r="N153" s="107">
        <f t="shared" si="43"/>
        <v>1534</v>
      </c>
      <c r="O153" s="107" t="str">
        <f t="shared" si="44"/>
        <v/>
      </c>
      <c r="P153" s="108">
        <f t="shared" si="45"/>
        <v>3442</v>
      </c>
      <c r="Q153" s="96" t="str">
        <f t="shared" si="46"/>
        <v>YES</v>
      </c>
      <c r="R153" s="109">
        <f t="shared" si="47"/>
        <v>689</v>
      </c>
      <c r="S153" s="85" t="str">
        <f t="shared" si="48"/>
        <v/>
      </c>
      <c r="T153" s="78">
        <f t="shared" si="49"/>
        <v>4.4557763830776385E-2</v>
      </c>
      <c r="U153" s="104">
        <f t="shared" si="50"/>
        <v>0.71651266852626683</v>
      </c>
      <c r="W153" s="13" t="str">
        <f t="shared" si="51"/>
        <v>LD</v>
      </c>
      <c r="X153" s="13" t="str">
        <f t="shared" si="52"/>
        <v>Lab</v>
      </c>
      <c r="Y153" s="13" t="str">
        <f t="shared" si="53"/>
        <v>LD</v>
      </c>
      <c r="Z153" s="13" t="str">
        <f t="shared" si="54"/>
        <v>LD</v>
      </c>
      <c r="AA153" s="13" t="str">
        <f>J153</f>
        <v>LD</v>
      </c>
      <c r="AB153" s="13" t="str">
        <f>G153</f>
        <v>Lab</v>
      </c>
      <c r="AC153" s="13" t="str">
        <f>G153</f>
        <v>Lab</v>
      </c>
    </row>
    <row r="154" spans="1:29" ht="15.75" x14ac:dyDescent="0.25">
      <c r="A154" s="100" t="s">
        <v>164</v>
      </c>
      <c r="B154" s="101" t="s">
        <v>668</v>
      </c>
      <c r="C154" s="102">
        <v>2010</v>
      </c>
      <c r="D154" s="103">
        <v>67194</v>
      </c>
      <c r="E154" s="103">
        <v>43123</v>
      </c>
      <c r="F154" s="78">
        <f t="shared" si="42"/>
        <v>0.6417686102925857</v>
      </c>
      <c r="G154" s="81" t="s">
        <v>4</v>
      </c>
      <c r="H154" s="93">
        <v>22867</v>
      </c>
      <c r="I154" s="106">
        <v>10799</v>
      </c>
      <c r="J154" s="81" t="s">
        <v>7</v>
      </c>
      <c r="K154" s="106">
        <v>12068</v>
      </c>
      <c r="L154" s="94">
        <v>0.27985065974074158</v>
      </c>
      <c r="M154" s="95">
        <v>0.17959936899127898</v>
      </c>
      <c r="N154" s="107">
        <f t="shared" si="43"/>
        <v>6035</v>
      </c>
      <c r="O154" s="107">
        <f t="shared" si="44"/>
        <v>6035</v>
      </c>
      <c r="P154" s="108">
        <f t="shared" si="45"/>
        <v>3360</v>
      </c>
      <c r="Q154" s="96" t="str">
        <f t="shared" si="46"/>
        <v/>
      </c>
      <c r="R154" s="109">
        <f t="shared" si="47"/>
        <v>672</v>
      </c>
      <c r="S154" s="85" t="str">
        <f t="shared" si="48"/>
        <v/>
      </c>
      <c r="T154" s="78">
        <f t="shared" si="49"/>
        <v>0.17959936899127898</v>
      </c>
      <c r="U154" s="104">
        <f t="shared" si="50"/>
        <v>0.82136797928386462</v>
      </c>
      <c r="W154" s="13" t="str">
        <f t="shared" si="51"/>
        <v>Con</v>
      </c>
      <c r="X154" s="13" t="str">
        <f t="shared" si="52"/>
        <v>Con</v>
      </c>
      <c r="Y154" s="13" t="str">
        <f t="shared" si="53"/>
        <v>Con</v>
      </c>
      <c r="Z154" s="13" t="str">
        <f t="shared" si="54"/>
        <v>Lab</v>
      </c>
      <c r="AA154" s="13" t="str">
        <f>G154</f>
        <v>Con</v>
      </c>
      <c r="AB154" s="13" t="str">
        <f>G154</f>
        <v>Con</v>
      </c>
      <c r="AC154" s="13" t="str">
        <f>G154</f>
        <v>Con</v>
      </c>
    </row>
    <row r="155" spans="1:29" ht="15.75" x14ac:dyDescent="0.25">
      <c r="A155" s="100" t="s">
        <v>165</v>
      </c>
      <c r="B155" s="101" t="s">
        <v>667</v>
      </c>
      <c r="C155" s="102">
        <v>2010</v>
      </c>
      <c r="D155" s="103">
        <v>70214</v>
      </c>
      <c r="E155" s="103">
        <v>44966</v>
      </c>
      <c r="F155" s="78">
        <f t="shared" si="42"/>
        <v>0.64041359273079446</v>
      </c>
      <c r="G155" s="81" t="s">
        <v>4</v>
      </c>
      <c r="H155" s="93">
        <v>18939</v>
      </c>
      <c r="I155" s="106">
        <v>14641</v>
      </c>
      <c r="J155" s="81" t="s">
        <v>7</v>
      </c>
      <c r="K155" s="106">
        <v>4298</v>
      </c>
      <c r="L155" s="94">
        <v>9.5583329626829167E-2</v>
      </c>
      <c r="M155" s="95">
        <v>6.1212863531489449E-2</v>
      </c>
      <c r="N155" s="107">
        <f t="shared" si="43"/>
        <v>2150</v>
      </c>
      <c r="O155" s="107">
        <f t="shared" si="44"/>
        <v>2150</v>
      </c>
      <c r="P155" s="108">
        <f t="shared" si="45"/>
        <v>3511</v>
      </c>
      <c r="Q155" s="96" t="str">
        <f t="shared" si="46"/>
        <v/>
      </c>
      <c r="R155" s="109">
        <f t="shared" si="47"/>
        <v>703</v>
      </c>
      <c r="S155" s="85" t="str">
        <f t="shared" si="48"/>
        <v/>
      </c>
      <c r="T155" s="78">
        <f t="shared" si="49"/>
        <v>6.1212863531489449E-2</v>
      </c>
      <c r="U155" s="104">
        <f t="shared" si="50"/>
        <v>0.70162645626228393</v>
      </c>
      <c r="W155" s="13" t="str">
        <f t="shared" si="51"/>
        <v>Con</v>
      </c>
      <c r="X155" s="13" t="str">
        <f t="shared" si="52"/>
        <v>Con</v>
      </c>
      <c r="Y155" s="13" t="str">
        <f t="shared" si="53"/>
        <v>Lab</v>
      </c>
      <c r="Z155" s="13" t="str">
        <f t="shared" si="54"/>
        <v>Lab</v>
      </c>
      <c r="AA155" s="13" t="str">
        <f>G155</f>
        <v>Con</v>
      </c>
      <c r="AB155" s="13" t="str">
        <f>J155</f>
        <v>Lab</v>
      </c>
      <c r="AC155" s="13" t="str">
        <f>J155</f>
        <v>Lab</v>
      </c>
    </row>
    <row r="156" spans="1:29" ht="15.75" x14ac:dyDescent="0.25">
      <c r="A156" s="100" t="s">
        <v>166</v>
      </c>
      <c r="B156" s="101" t="s">
        <v>672</v>
      </c>
      <c r="C156" s="102">
        <v>2010</v>
      </c>
      <c r="D156" s="103">
        <v>53748</v>
      </c>
      <c r="E156" s="103">
        <v>34681</v>
      </c>
      <c r="F156" s="78">
        <f t="shared" si="42"/>
        <v>0.64525191635037582</v>
      </c>
      <c r="G156" s="81" t="s">
        <v>7</v>
      </c>
      <c r="H156" s="93">
        <v>13311</v>
      </c>
      <c r="I156" s="106">
        <v>10477</v>
      </c>
      <c r="J156" s="81" t="s">
        <v>4</v>
      </c>
      <c r="K156" s="106">
        <v>2834</v>
      </c>
      <c r="L156" s="94">
        <v>8.1716213488653724E-2</v>
      </c>
      <c r="M156" s="95">
        <v>5.2727543350450247E-2</v>
      </c>
      <c r="N156" s="107">
        <f t="shared" si="43"/>
        <v>1418</v>
      </c>
      <c r="O156" s="107" t="str">
        <f t="shared" si="44"/>
        <v/>
      </c>
      <c r="P156" s="108">
        <f t="shared" si="45"/>
        <v>2688</v>
      </c>
      <c r="Q156" s="96" t="str">
        <f t="shared" si="46"/>
        <v/>
      </c>
      <c r="R156" s="109">
        <f t="shared" si="47"/>
        <v>538</v>
      </c>
      <c r="S156" s="85" t="str">
        <f t="shared" si="48"/>
        <v/>
      </c>
      <c r="T156" s="78">
        <f t="shared" si="49"/>
        <v>5.2727543350450247E-2</v>
      </c>
      <c r="U156" s="104">
        <f t="shared" si="50"/>
        <v>0.69797945970082609</v>
      </c>
      <c r="W156" s="13" t="str">
        <f t="shared" si="51"/>
        <v>Lab</v>
      </c>
      <c r="X156" s="13" t="str">
        <f t="shared" si="52"/>
        <v>Lab</v>
      </c>
      <c r="Y156" s="13" t="str">
        <f t="shared" si="53"/>
        <v>Con</v>
      </c>
      <c r="Z156" s="13" t="str">
        <f t="shared" si="54"/>
        <v>Con</v>
      </c>
      <c r="AA156" s="13" t="str">
        <f>J156</f>
        <v>Con</v>
      </c>
      <c r="AB156" s="13" t="str">
        <f>G156</f>
        <v>Lab</v>
      </c>
      <c r="AC156" s="13" t="str">
        <f>G156</f>
        <v>Lab</v>
      </c>
    </row>
    <row r="157" spans="1:29" ht="15.75" x14ac:dyDescent="0.25">
      <c r="A157" s="100" t="s">
        <v>167</v>
      </c>
      <c r="B157" s="101" t="s">
        <v>672</v>
      </c>
      <c r="C157" s="102">
        <v>2010</v>
      </c>
      <c r="D157" s="103">
        <v>57913</v>
      </c>
      <c r="E157" s="103">
        <v>38111</v>
      </c>
      <c r="F157" s="78">
        <f t="shared" si="42"/>
        <v>0.65807331687185955</v>
      </c>
      <c r="G157" s="81" t="s">
        <v>4</v>
      </c>
      <c r="H157" s="93">
        <v>15833</v>
      </c>
      <c r="I157" s="106">
        <v>9414</v>
      </c>
      <c r="J157" s="81" t="s">
        <v>7</v>
      </c>
      <c r="K157" s="106">
        <v>6419</v>
      </c>
      <c r="L157" s="94">
        <v>0.16842906247540079</v>
      </c>
      <c r="M157" s="95">
        <v>0.11083867180080466</v>
      </c>
      <c r="N157" s="107">
        <f t="shared" si="43"/>
        <v>3210</v>
      </c>
      <c r="O157" s="107">
        <f t="shared" si="44"/>
        <v>3210</v>
      </c>
      <c r="P157" s="108">
        <f t="shared" si="45"/>
        <v>2896</v>
      </c>
      <c r="Q157" s="96" t="str">
        <f t="shared" si="46"/>
        <v/>
      </c>
      <c r="R157" s="109">
        <f t="shared" si="47"/>
        <v>580</v>
      </c>
      <c r="S157" s="85" t="str">
        <f t="shared" si="48"/>
        <v/>
      </c>
      <c r="T157" s="78">
        <f t="shared" si="49"/>
        <v>0.11083867180080466</v>
      </c>
      <c r="U157" s="104">
        <f t="shared" si="50"/>
        <v>0.76891198867266419</v>
      </c>
      <c r="W157" s="13" t="str">
        <f t="shared" si="51"/>
        <v>Con</v>
      </c>
      <c r="X157" s="13" t="str">
        <f t="shared" si="52"/>
        <v>Con</v>
      </c>
      <c r="Y157" s="13" t="str">
        <f t="shared" si="53"/>
        <v>Con</v>
      </c>
      <c r="Z157" s="13" t="str">
        <f t="shared" si="54"/>
        <v>Lab</v>
      </c>
      <c r="AA157" s="13" t="str">
        <f>G157</f>
        <v>Con</v>
      </c>
      <c r="AB157" s="13" t="str">
        <f>J157</f>
        <v>Lab</v>
      </c>
      <c r="AC157" s="13" t="str">
        <f>G157</f>
        <v>Con</v>
      </c>
    </row>
    <row r="158" spans="1:29" ht="15.75" x14ac:dyDescent="0.25">
      <c r="A158" s="100" t="s">
        <v>168</v>
      </c>
      <c r="B158" s="101" t="s">
        <v>661</v>
      </c>
      <c r="C158" s="102">
        <v>2010</v>
      </c>
      <c r="D158" s="103">
        <v>70067</v>
      </c>
      <c r="E158" s="103">
        <v>41635</v>
      </c>
      <c r="F158" s="78">
        <f t="shared" si="42"/>
        <v>0.59421696376325517</v>
      </c>
      <c r="G158" s="81" t="s">
        <v>7</v>
      </c>
      <c r="H158" s="93">
        <v>27728</v>
      </c>
      <c r="I158" s="106">
        <v>7014</v>
      </c>
      <c r="J158" s="81" t="s">
        <v>12</v>
      </c>
      <c r="K158" s="106">
        <v>20714</v>
      </c>
      <c r="L158" s="94">
        <v>0.49751411072415036</v>
      </c>
      <c r="M158" s="95">
        <v>0.29563132430388056</v>
      </c>
      <c r="N158" s="107">
        <f t="shared" si="43"/>
        <v>10358</v>
      </c>
      <c r="O158" s="107" t="str">
        <f t="shared" si="44"/>
        <v/>
      </c>
      <c r="P158" s="108">
        <f t="shared" si="45"/>
        <v>3504</v>
      </c>
      <c r="Q158" s="96" t="str">
        <f t="shared" si="46"/>
        <v/>
      </c>
      <c r="R158" s="109">
        <f t="shared" si="47"/>
        <v>701</v>
      </c>
      <c r="S158" s="85" t="str">
        <f t="shared" si="48"/>
        <v/>
      </c>
      <c r="T158" s="78">
        <f t="shared" si="49"/>
        <v>0.29563132430388056</v>
      </c>
      <c r="U158" s="104">
        <f t="shared" si="50"/>
        <v>0.88984828806713567</v>
      </c>
      <c r="W158" s="13" t="str">
        <f t="shared" si="51"/>
        <v>Lab</v>
      </c>
      <c r="X158" s="13" t="str">
        <f t="shared" si="52"/>
        <v>Lab</v>
      </c>
      <c r="Y158" s="13" t="str">
        <f t="shared" si="53"/>
        <v>Lab</v>
      </c>
      <c r="Z158" s="13" t="str">
        <f t="shared" si="54"/>
        <v>Lab</v>
      </c>
      <c r="AA158" s="13" t="str">
        <f>G158</f>
        <v>Lab</v>
      </c>
      <c r="AB158" s="13" t="str">
        <f>G158</f>
        <v>Lab</v>
      </c>
      <c r="AC158" s="13" t="str">
        <f>G158</f>
        <v>Lab</v>
      </c>
    </row>
    <row r="159" spans="1:29" ht="15.75" x14ac:dyDescent="0.25">
      <c r="A159" s="100" t="s">
        <v>169</v>
      </c>
      <c r="B159" s="101" t="s">
        <v>668</v>
      </c>
      <c r="C159" s="102">
        <v>2010</v>
      </c>
      <c r="D159" s="103">
        <v>74064</v>
      </c>
      <c r="E159" s="103">
        <v>46139</v>
      </c>
      <c r="F159" s="78">
        <f t="shared" si="42"/>
        <v>0.62296122272629073</v>
      </c>
      <c r="G159" s="81" t="s">
        <v>8</v>
      </c>
      <c r="H159" s="93">
        <v>22151</v>
      </c>
      <c r="I159" s="106">
        <v>15169</v>
      </c>
      <c r="J159" s="81" t="s">
        <v>4</v>
      </c>
      <c r="K159" s="106">
        <v>6982</v>
      </c>
      <c r="L159" s="94">
        <v>0.15132534298532696</v>
      </c>
      <c r="M159" s="95">
        <v>9.4269820695614598E-2</v>
      </c>
      <c r="N159" s="107">
        <f t="shared" si="43"/>
        <v>3492</v>
      </c>
      <c r="O159" s="107" t="str">
        <f t="shared" si="44"/>
        <v/>
      </c>
      <c r="P159" s="108">
        <f t="shared" si="45"/>
        <v>3704</v>
      </c>
      <c r="Q159" s="96" t="str">
        <f t="shared" si="46"/>
        <v/>
      </c>
      <c r="R159" s="109">
        <f t="shared" si="47"/>
        <v>741</v>
      </c>
      <c r="S159" s="85" t="str">
        <f t="shared" si="48"/>
        <v/>
      </c>
      <c r="T159" s="78">
        <f t="shared" si="49"/>
        <v>9.4269820695614598E-2</v>
      </c>
      <c r="U159" s="104">
        <f t="shared" si="50"/>
        <v>0.71723104342190536</v>
      </c>
      <c r="W159" s="13" t="str">
        <f t="shared" si="51"/>
        <v>LD</v>
      </c>
      <c r="X159" s="13" t="str">
        <f t="shared" si="52"/>
        <v>LD</v>
      </c>
      <c r="Y159" s="13" t="str">
        <f t="shared" si="53"/>
        <v>Con</v>
      </c>
      <c r="Z159" s="13" t="str">
        <f t="shared" si="54"/>
        <v>Con</v>
      </c>
      <c r="AA159" s="13" t="str">
        <f>G159</f>
        <v>LD</v>
      </c>
      <c r="AB159" s="13" t="str">
        <f>G159</f>
        <v>LD</v>
      </c>
      <c r="AC159" s="13" t="str">
        <f>G159</f>
        <v>LD</v>
      </c>
    </row>
    <row r="160" spans="1:29" ht="15.75" x14ac:dyDescent="0.25">
      <c r="A160" s="100" t="s">
        <v>170</v>
      </c>
      <c r="B160" s="101" t="s">
        <v>667</v>
      </c>
      <c r="C160" s="102">
        <v>2010</v>
      </c>
      <c r="D160" s="103">
        <v>80060</v>
      </c>
      <c r="E160" s="103">
        <v>55296</v>
      </c>
      <c r="F160" s="78">
        <f t="shared" si="42"/>
        <v>0.69068198850861851</v>
      </c>
      <c r="G160" s="81" t="s">
        <v>4</v>
      </c>
      <c r="H160" s="93">
        <v>20440</v>
      </c>
      <c r="I160" s="106">
        <v>15603</v>
      </c>
      <c r="J160" s="81" t="s">
        <v>8</v>
      </c>
      <c r="K160" s="106">
        <v>4837</v>
      </c>
      <c r="L160" s="94">
        <v>8.7474681712962965E-2</v>
      </c>
      <c r="M160" s="95">
        <v>6.0417187109667751E-2</v>
      </c>
      <c r="N160" s="107">
        <f t="shared" si="43"/>
        <v>2419</v>
      </c>
      <c r="O160" s="107">
        <f t="shared" si="44"/>
        <v>2419</v>
      </c>
      <c r="P160" s="108">
        <f t="shared" si="45"/>
        <v>4003</v>
      </c>
      <c r="Q160" s="96" t="str">
        <f t="shared" si="46"/>
        <v/>
      </c>
      <c r="R160" s="109">
        <f t="shared" si="47"/>
        <v>801</v>
      </c>
      <c r="S160" s="85" t="str">
        <f t="shared" si="48"/>
        <v/>
      </c>
      <c r="T160" s="78">
        <f t="shared" si="49"/>
        <v>6.0417187109667751E-2</v>
      </c>
      <c r="U160" s="104">
        <f t="shared" si="50"/>
        <v>0.75109917561828621</v>
      </c>
      <c r="W160" s="13" t="str">
        <f t="shared" si="51"/>
        <v>Con</v>
      </c>
      <c r="X160" s="13" t="str">
        <f t="shared" si="52"/>
        <v>Con</v>
      </c>
      <c r="Y160" s="13" t="str">
        <f t="shared" si="53"/>
        <v>Con</v>
      </c>
      <c r="Z160" s="13" t="str">
        <f t="shared" si="54"/>
        <v>LD</v>
      </c>
      <c r="AA160" s="13" t="str">
        <f>G160</f>
        <v>Con</v>
      </c>
      <c r="AB160" s="13" t="str">
        <f>J160</f>
        <v>LD</v>
      </c>
      <c r="AC160" s="13" t="str">
        <f>J160</f>
        <v>LD</v>
      </c>
    </row>
    <row r="161" spans="1:29" ht="15.75" x14ac:dyDescent="0.25">
      <c r="A161" s="100" t="s">
        <v>171</v>
      </c>
      <c r="B161" s="101" t="s">
        <v>664</v>
      </c>
      <c r="C161" s="102">
        <v>2010</v>
      </c>
      <c r="D161" s="103">
        <v>72280</v>
      </c>
      <c r="E161" s="103">
        <v>50780</v>
      </c>
      <c r="F161" s="78">
        <f t="shared" si="42"/>
        <v>0.70254565578306583</v>
      </c>
      <c r="G161" s="81" t="s">
        <v>4</v>
      </c>
      <c r="H161" s="93">
        <v>23250</v>
      </c>
      <c r="I161" s="106">
        <v>16187</v>
      </c>
      <c r="J161" s="81" t="s">
        <v>8</v>
      </c>
      <c r="K161" s="106">
        <v>7063</v>
      </c>
      <c r="L161" s="94">
        <v>0.1390901929893659</v>
      </c>
      <c r="M161" s="95">
        <v>9.7717210846707245E-2</v>
      </c>
      <c r="N161" s="107">
        <f t="shared" si="43"/>
        <v>3532</v>
      </c>
      <c r="O161" s="107">
        <f t="shared" si="44"/>
        <v>3532</v>
      </c>
      <c r="P161" s="108">
        <f t="shared" si="45"/>
        <v>3614</v>
      </c>
      <c r="Q161" s="96" t="str">
        <f t="shared" si="46"/>
        <v/>
      </c>
      <c r="R161" s="109">
        <f t="shared" si="47"/>
        <v>723</v>
      </c>
      <c r="S161" s="85" t="str">
        <f t="shared" si="48"/>
        <v/>
      </c>
      <c r="T161" s="78">
        <f t="shared" si="49"/>
        <v>9.7717210846707245E-2</v>
      </c>
      <c r="U161" s="104">
        <f t="shared" si="50"/>
        <v>0.80026286662977308</v>
      </c>
      <c r="W161" s="13" t="str">
        <f t="shared" si="51"/>
        <v>Con</v>
      </c>
      <c r="X161" s="13" t="str">
        <f t="shared" si="52"/>
        <v>Con</v>
      </c>
      <c r="Y161" s="13" t="str">
        <f t="shared" si="53"/>
        <v>Con</v>
      </c>
      <c r="Z161" s="13" t="str">
        <f t="shared" si="54"/>
        <v>LD</v>
      </c>
      <c r="AA161" s="13" t="str">
        <f>G161</f>
        <v>Con</v>
      </c>
      <c r="AB161" s="13" t="str">
        <f>G161</f>
        <v>Con</v>
      </c>
      <c r="AC161" s="13" t="str">
        <f>G161</f>
        <v>Con</v>
      </c>
    </row>
    <row r="162" spans="1:29" ht="15.75" x14ac:dyDescent="0.25">
      <c r="A162" s="100" t="s">
        <v>172</v>
      </c>
      <c r="B162" s="101" t="s">
        <v>664</v>
      </c>
      <c r="C162" s="102">
        <v>2010</v>
      </c>
      <c r="D162" s="103">
        <v>63149</v>
      </c>
      <c r="E162" s="103">
        <v>42787</v>
      </c>
      <c r="F162" s="78">
        <f t="shared" si="42"/>
        <v>0.67755625583936407</v>
      </c>
      <c r="G162" s="81" t="s">
        <v>7</v>
      </c>
      <c r="H162" s="93">
        <v>19699</v>
      </c>
      <c r="I162" s="106">
        <v>15866</v>
      </c>
      <c r="J162" s="81" t="s">
        <v>4</v>
      </c>
      <c r="K162" s="106">
        <v>3833</v>
      </c>
      <c r="L162" s="94">
        <v>8.958328464253161E-2</v>
      </c>
      <c r="M162" s="95">
        <v>6.0697714928185723E-2</v>
      </c>
      <c r="N162" s="107">
        <f t="shared" si="43"/>
        <v>1917</v>
      </c>
      <c r="O162" s="107" t="str">
        <f t="shared" si="44"/>
        <v/>
      </c>
      <c r="P162" s="108">
        <f t="shared" si="45"/>
        <v>3158</v>
      </c>
      <c r="Q162" s="96" t="str">
        <f t="shared" si="46"/>
        <v/>
      </c>
      <c r="R162" s="109">
        <f t="shared" si="47"/>
        <v>632</v>
      </c>
      <c r="S162" s="85" t="str">
        <f t="shared" si="48"/>
        <v/>
      </c>
      <c r="T162" s="78">
        <f t="shared" si="49"/>
        <v>6.0697714928185723E-2</v>
      </c>
      <c r="U162" s="104">
        <f t="shared" si="50"/>
        <v>0.73825397076754984</v>
      </c>
      <c r="W162" s="13" t="str">
        <f t="shared" si="51"/>
        <v>Lab</v>
      </c>
      <c r="X162" s="13" t="str">
        <f t="shared" si="52"/>
        <v>Lab</v>
      </c>
      <c r="Y162" s="13" t="str">
        <f t="shared" si="53"/>
        <v>Con</v>
      </c>
      <c r="Z162" s="13" t="str">
        <f t="shared" si="54"/>
        <v>Con</v>
      </c>
      <c r="AA162" s="13" t="str">
        <f>J162</f>
        <v>Con</v>
      </c>
      <c r="AB162" s="13" t="str">
        <f>G162</f>
        <v>Lab</v>
      </c>
      <c r="AC162" s="13" t="str">
        <f>G162</f>
        <v>Lab</v>
      </c>
    </row>
    <row r="163" spans="1:29" ht="15.75" x14ac:dyDescent="0.25">
      <c r="A163" s="100" t="s">
        <v>173</v>
      </c>
      <c r="B163" s="101" t="s">
        <v>665</v>
      </c>
      <c r="C163" s="102">
        <v>2010</v>
      </c>
      <c r="D163" s="103">
        <v>78024</v>
      </c>
      <c r="E163" s="103">
        <v>54236</v>
      </c>
      <c r="F163" s="78">
        <f t="shared" si="42"/>
        <v>0.69511945042551015</v>
      </c>
      <c r="G163" s="81" t="s">
        <v>4</v>
      </c>
      <c r="H163" s="93">
        <v>22886</v>
      </c>
      <c r="I163" s="106">
        <v>20991</v>
      </c>
      <c r="J163" s="81" t="s">
        <v>7</v>
      </c>
      <c r="K163" s="106">
        <v>1895</v>
      </c>
      <c r="L163" s="94">
        <v>3.4939892322442656E-2</v>
      </c>
      <c r="M163" s="95">
        <v>2.428739874910284E-2</v>
      </c>
      <c r="N163" s="107">
        <f t="shared" si="43"/>
        <v>948</v>
      </c>
      <c r="O163" s="107">
        <f t="shared" si="44"/>
        <v>948</v>
      </c>
      <c r="P163" s="108">
        <f t="shared" si="45"/>
        <v>3902</v>
      </c>
      <c r="Q163" s="96" t="str">
        <f t="shared" si="46"/>
        <v>YES</v>
      </c>
      <c r="R163" s="109">
        <f t="shared" si="47"/>
        <v>781</v>
      </c>
      <c r="S163" s="85" t="str">
        <f t="shared" si="48"/>
        <v/>
      </c>
      <c r="T163" s="78">
        <f t="shared" si="49"/>
        <v>2.428739874910284E-2</v>
      </c>
      <c r="U163" s="104">
        <f t="shared" si="50"/>
        <v>0.71940684917461295</v>
      </c>
      <c r="W163" s="13" t="str">
        <f t="shared" si="51"/>
        <v>Lab</v>
      </c>
      <c r="X163" s="13" t="str">
        <f t="shared" si="52"/>
        <v>Con</v>
      </c>
      <c r="Y163" s="13" t="str">
        <f t="shared" si="53"/>
        <v>Lab</v>
      </c>
      <c r="Z163" s="13" t="str">
        <f t="shared" si="54"/>
        <v>Lab</v>
      </c>
      <c r="AA163" s="13" t="str">
        <f>J163</f>
        <v>Lab</v>
      </c>
      <c r="AB163" s="13" t="str">
        <f>J163</f>
        <v>Lab</v>
      </c>
      <c r="AC163" s="13" t="str">
        <f>J163</f>
        <v>Lab</v>
      </c>
    </row>
    <row r="164" spans="1:29" ht="15.75" x14ac:dyDescent="0.25">
      <c r="A164" s="100" t="s">
        <v>174</v>
      </c>
      <c r="B164" s="101" t="s">
        <v>669</v>
      </c>
      <c r="C164" s="102">
        <v>2010</v>
      </c>
      <c r="D164" s="103">
        <v>67940</v>
      </c>
      <c r="E164" s="103">
        <v>46844</v>
      </c>
      <c r="F164" s="78">
        <f t="shared" si="42"/>
        <v>0.68949072711215775</v>
      </c>
      <c r="G164" s="81" t="s">
        <v>8</v>
      </c>
      <c r="H164" s="93">
        <v>22512</v>
      </c>
      <c r="I164" s="106">
        <v>19531</v>
      </c>
      <c r="J164" s="81" t="s">
        <v>4</v>
      </c>
      <c r="K164" s="106">
        <v>2981</v>
      </c>
      <c r="L164" s="94">
        <v>6.3636751771838446E-2</v>
      </c>
      <c r="M164" s="95">
        <v>4.3876950250220786E-2</v>
      </c>
      <c r="N164" s="107">
        <f t="shared" si="43"/>
        <v>1491</v>
      </c>
      <c r="O164" s="107" t="str">
        <f t="shared" si="44"/>
        <v/>
      </c>
      <c r="P164" s="108">
        <f t="shared" si="45"/>
        <v>3397</v>
      </c>
      <c r="Q164" s="96" t="str">
        <f t="shared" si="46"/>
        <v>YES</v>
      </c>
      <c r="R164" s="109">
        <f t="shared" si="47"/>
        <v>680</v>
      </c>
      <c r="S164" s="85" t="str">
        <f t="shared" si="48"/>
        <v/>
      </c>
      <c r="T164" s="78">
        <f t="shared" si="49"/>
        <v>4.3876950250220786E-2</v>
      </c>
      <c r="U164" s="104">
        <f t="shared" si="50"/>
        <v>0.73336767736237851</v>
      </c>
      <c r="W164" s="13" t="str">
        <f t="shared" si="51"/>
        <v>Con</v>
      </c>
      <c r="X164" s="13" t="str">
        <f t="shared" si="52"/>
        <v>LD</v>
      </c>
      <c r="Y164" s="13" t="str">
        <f t="shared" si="53"/>
        <v>Con</v>
      </c>
      <c r="Z164" s="13" t="str">
        <f t="shared" si="54"/>
        <v>Con</v>
      </c>
      <c r="AA164" s="13" t="str">
        <f>J164</f>
        <v>Con</v>
      </c>
      <c r="AB164" s="13" t="str">
        <f>G164</f>
        <v>LD</v>
      </c>
      <c r="AC164" s="13" t="str">
        <f>G164</f>
        <v>LD</v>
      </c>
    </row>
    <row r="165" spans="1:29" ht="15.75" x14ac:dyDescent="0.25">
      <c r="A165" s="100" t="s">
        <v>175</v>
      </c>
      <c r="B165" s="101" t="s">
        <v>669</v>
      </c>
      <c r="C165" s="102">
        <v>2010</v>
      </c>
      <c r="D165" s="103">
        <v>71373</v>
      </c>
      <c r="E165" s="103">
        <v>49617</v>
      </c>
      <c r="F165" s="78">
        <f t="shared" si="42"/>
        <v>0.69517884914463457</v>
      </c>
      <c r="G165" s="81" t="s">
        <v>4</v>
      </c>
      <c r="H165" s="93">
        <v>22390</v>
      </c>
      <c r="I165" s="106">
        <v>19170</v>
      </c>
      <c r="J165" s="81" t="s">
        <v>8</v>
      </c>
      <c r="K165" s="106">
        <v>3220</v>
      </c>
      <c r="L165" s="94">
        <v>6.4897111876977651E-2</v>
      </c>
      <c r="M165" s="95">
        <v>4.5115099547447912E-2</v>
      </c>
      <c r="N165" s="107">
        <f t="shared" si="43"/>
        <v>1611</v>
      </c>
      <c r="O165" s="107">
        <f t="shared" si="44"/>
        <v>1611</v>
      </c>
      <c r="P165" s="108">
        <f t="shared" si="45"/>
        <v>3569</v>
      </c>
      <c r="Q165" s="96" t="str">
        <f t="shared" si="46"/>
        <v>YES</v>
      </c>
      <c r="R165" s="109">
        <f t="shared" si="47"/>
        <v>714</v>
      </c>
      <c r="S165" s="85" t="str">
        <f t="shared" si="48"/>
        <v/>
      </c>
      <c r="T165" s="78">
        <f t="shared" si="49"/>
        <v>4.5115099547447912E-2</v>
      </c>
      <c r="U165" s="104">
        <f t="shared" si="50"/>
        <v>0.74029394869208254</v>
      </c>
      <c r="W165" s="13" t="str">
        <f t="shared" si="51"/>
        <v>LD</v>
      </c>
      <c r="X165" s="13" t="str">
        <f t="shared" si="52"/>
        <v>Con</v>
      </c>
      <c r="Y165" s="13" t="str">
        <f t="shared" si="53"/>
        <v>Con</v>
      </c>
      <c r="Z165" s="13" t="str">
        <f t="shared" si="54"/>
        <v>LD</v>
      </c>
      <c r="AA165" s="13" t="str">
        <f>J165</f>
        <v>LD</v>
      </c>
      <c r="AB165" s="13" t="str">
        <f>J165</f>
        <v>LD</v>
      </c>
      <c r="AC165" s="13" t="str">
        <f>J165</f>
        <v>LD</v>
      </c>
    </row>
    <row r="166" spans="1:29" ht="15.75" x14ac:dyDescent="0.25">
      <c r="A166" s="100" t="s">
        <v>176</v>
      </c>
      <c r="B166" s="101" t="s">
        <v>669</v>
      </c>
      <c r="C166" s="102">
        <v>2010</v>
      </c>
      <c r="D166" s="103">
        <v>76729</v>
      </c>
      <c r="E166" s="103">
        <v>54832</v>
      </c>
      <c r="F166" s="78">
        <f t="shared" si="42"/>
        <v>0.71461898369586463</v>
      </c>
      <c r="G166" s="81" t="s">
        <v>4</v>
      </c>
      <c r="H166" s="93">
        <v>29075</v>
      </c>
      <c r="I166" s="106">
        <v>16211</v>
      </c>
      <c r="J166" s="81" t="s">
        <v>8</v>
      </c>
      <c r="K166" s="106">
        <v>12864</v>
      </c>
      <c r="L166" s="94">
        <v>0.23460752845053984</v>
      </c>
      <c r="M166" s="95">
        <v>0.16765499354872343</v>
      </c>
      <c r="N166" s="107">
        <f t="shared" si="43"/>
        <v>6433</v>
      </c>
      <c r="O166" s="107">
        <f t="shared" si="44"/>
        <v>6433</v>
      </c>
      <c r="P166" s="108">
        <f t="shared" si="45"/>
        <v>3837</v>
      </c>
      <c r="Q166" s="96" t="str">
        <f t="shared" si="46"/>
        <v/>
      </c>
      <c r="R166" s="109">
        <f t="shared" si="47"/>
        <v>768</v>
      </c>
      <c r="S166" s="85" t="str">
        <f t="shared" si="48"/>
        <v/>
      </c>
      <c r="T166" s="78">
        <f t="shared" si="49"/>
        <v>0.16765499354872343</v>
      </c>
      <c r="U166" s="104">
        <f t="shared" si="50"/>
        <v>0.882273977244588</v>
      </c>
      <c r="W166" s="13" t="str">
        <f t="shared" si="51"/>
        <v>Con</v>
      </c>
      <c r="X166" s="13" t="str">
        <f t="shared" si="52"/>
        <v>Con</v>
      </c>
      <c r="Y166" s="13" t="str">
        <f t="shared" si="53"/>
        <v>Con</v>
      </c>
      <c r="Z166" s="13" t="str">
        <f t="shared" si="54"/>
        <v>Con</v>
      </c>
      <c r="AA166" s="13" t="str">
        <f>G166</f>
        <v>Con</v>
      </c>
      <c r="AB166" s="13" t="str">
        <f>G166</f>
        <v>Con</v>
      </c>
      <c r="AC166" s="13" t="str">
        <f t="shared" ref="AC166:AC171" si="58">G166</f>
        <v>Con</v>
      </c>
    </row>
    <row r="167" spans="1:29" ht="15.75" x14ac:dyDescent="0.25">
      <c r="A167" s="100" t="s">
        <v>177</v>
      </c>
      <c r="B167" s="101" t="s">
        <v>663</v>
      </c>
      <c r="C167" s="102">
        <v>2010</v>
      </c>
      <c r="D167" s="103">
        <v>73035</v>
      </c>
      <c r="E167" s="103">
        <v>43383</v>
      </c>
      <c r="F167" s="78">
        <f t="shared" si="42"/>
        <v>0.59400287533374407</v>
      </c>
      <c r="G167" s="81" t="s">
        <v>7</v>
      </c>
      <c r="H167" s="93">
        <v>21384</v>
      </c>
      <c r="I167" s="106">
        <v>9609</v>
      </c>
      <c r="J167" s="81" t="s">
        <v>4</v>
      </c>
      <c r="K167" s="106">
        <v>11775</v>
      </c>
      <c r="L167" s="94">
        <v>0.27141968052001936</v>
      </c>
      <c r="M167" s="95">
        <v>0.1612240706510577</v>
      </c>
      <c r="N167" s="107">
        <f t="shared" si="43"/>
        <v>5888</v>
      </c>
      <c r="O167" s="107" t="str">
        <f t="shared" si="44"/>
        <v/>
      </c>
      <c r="P167" s="108">
        <f t="shared" si="45"/>
        <v>3652</v>
      </c>
      <c r="Q167" s="96" t="str">
        <f t="shared" si="46"/>
        <v/>
      </c>
      <c r="R167" s="109">
        <f t="shared" si="47"/>
        <v>731</v>
      </c>
      <c r="S167" s="85" t="str">
        <f t="shared" si="48"/>
        <v/>
      </c>
      <c r="T167" s="78">
        <f t="shared" si="49"/>
        <v>0.1612240706510577</v>
      </c>
      <c r="U167" s="104">
        <f t="shared" si="50"/>
        <v>0.75522694598480178</v>
      </c>
      <c r="W167" s="13" t="str">
        <f t="shared" si="51"/>
        <v>Lab</v>
      </c>
      <c r="X167" s="13" t="str">
        <f t="shared" si="52"/>
        <v>Lab</v>
      </c>
      <c r="Y167" s="13" t="str">
        <f t="shared" si="53"/>
        <v>Lab</v>
      </c>
      <c r="Z167" s="13" t="str">
        <f t="shared" si="54"/>
        <v>Con</v>
      </c>
      <c r="AA167" s="13" t="str">
        <f>G167</f>
        <v>Lab</v>
      </c>
      <c r="AB167" s="13" t="str">
        <f>G167</f>
        <v>Lab</v>
      </c>
      <c r="AC167" s="13" t="str">
        <f t="shared" si="58"/>
        <v>Lab</v>
      </c>
    </row>
    <row r="168" spans="1:29" ht="15.75" x14ac:dyDescent="0.25">
      <c r="A168" s="100" t="s">
        <v>178</v>
      </c>
      <c r="B168" s="101" t="s">
        <v>663</v>
      </c>
      <c r="C168" s="102">
        <v>2010</v>
      </c>
      <c r="D168" s="103">
        <v>72871</v>
      </c>
      <c r="E168" s="103">
        <v>46560</v>
      </c>
      <c r="F168" s="78">
        <f t="shared" si="42"/>
        <v>0.63893730016055772</v>
      </c>
      <c r="G168" s="81" t="s">
        <v>7</v>
      </c>
      <c r="H168" s="93">
        <v>19936</v>
      </c>
      <c r="I168" s="106">
        <v>13648</v>
      </c>
      <c r="J168" s="81" t="s">
        <v>4</v>
      </c>
      <c r="K168" s="106">
        <v>6288</v>
      </c>
      <c r="L168" s="94">
        <v>0.13505154639175257</v>
      </c>
      <c r="M168" s="95">
        <v>8.6289470434054702E-2</v>
      </c>
      <c r="N168" s="107">
        <f t="shared" si="43"/>
        <v>3145</v>
      </c>
      <c r="O168" s="107" t="str">
        <f t="shared" si="44"/>
        <v/>
      </c>
      <c r="P168" s="108">
        <f t="shared" si="45"/>
        <v>3644</v>
      </c>
      <c r="Q168" s="96" t="str">
        <f t="shared" si="46"/>
        <v/>
      </c>
      <c r="R168" s="109">
        <f t="shared" si="47"/>
        <v>729</v>
      </c>
      <c r="S168" s="85" t="str">
        <f t="shared" si="48"/>
        <v/>
      </c>
      <c r="T168" s="78">
        <f t="shared" si="49"/>
        <v>8.6289470434054702E-2</v>
      </c>
      <c r="U168" s="104">
        <f t="shared" si="50"/>
        <v>0.72522677059461238</v>
      </c>
      <c r="W168" s="13" t="str">
        <f t="shared" si="51"/>
        <v>Lab</v>
      </c>
      <c r="X168" s="13" t="str">
        <f t="shared" si="52"/>
        <v>Lab</v>
      </c>
      <c r="Y168" s="13" t="str">
        <f t="shared" si="53"/>
        <v>Con</v>
      </c>
      <c r="Z168" s="13" t="str">
        <f t="shared" si="54"/>
        <v>Con</v>
      </c>
      <c r="AA168" s="13" t="str">
        <f>G168</f>
        <v>Lab</v>
      </c>
      <c r="AB168" s="13" t="str">
        <f>G168</f>
        <v>Lab</v>
      </c>
      <c r="AC168" s="13" t="str">
        <f t="shared" si="58"/>
        <v>Lab</v>
      </c>
    </row>
    <row r="169" spans="1:29" ht="15.75" x14ac:dyDescent="0.25">
      <c r="A169" s="100" t="s">
        <v>179</v>
      </c>
      <c r="B169" s="101" t="s">
        <v>663</v>
      </c>
      <c r="C169" s="102">
        <v>2010</v>
      </c>
      <c r="D169" s="103">
        <v>73652</v>
      </c>
      <c r="E169" s="103">
        <v>45924</v>
      </c>
      <c r="F169" s="78">
        <f t="shared" si="42"/>
        <v>0.62352685602563407</v>
      </c>
      <c r="G169" s="81" t="s">
        <v>7</v>
      </c>
      <c r="H169" s="93">
        <v>19197</v>
      </c>
      <c r="I169" s="106">
        <v>15352</v>
      </c>
      <c r="J169" s="81" t="s">
        <v>4</v>
      </c>
      <c r="K169" s="106">
        <v>3845</v>
      </c>
      <c r="L169" s="94">
        <v>8.3725285253897747E-2</v>
      </c>
      <c r="M169" s="95">
        <v>5.2204963884212238E-2</v>
      </c>
      <c r="N169" s="107">
        <f t="shared" si="43"/>
        <v>1923</v>
      </c>
      <c r="O169" s="107" t="str">
        <f t="shared" si="44"/>
        <v/>
      </c>
      <c r="P169" s="108">
        <f t="shared" si="45"/>
        <v>3683</v>
      </c>
      <c r="Q169" s="96" t="str">
        <f t="shared" si="46"/>
        <v/>
      </c>
      <c r="R169" s="109">
        <f t="shared" si="47"/>
        <v>737</v>
      </c>
      <c r="S169" s="85" t="str">
        <f t="shared" si="48"/>
        <v/>
      </c>
      <c r="T169" s="78">
        <f t="shared" si="49"/>
        <v>5.2204963884212238E-2</v>
      </c>
      <c r="U169" s="104">
        <f t="shared" si="50"/>
        <v>0.67573181990984632</v>
      </c>
      <c r="W169" s="13" t="str">
        <f t="shared" si="51"/>
        <v>Lab</v>
      </c>
      <c r="X169" s="13" t="str">
        <f t="shared" si="52"/>
        <v>Lab</v>
      </c>
      <c r="Y169" s="13" t="str">
        <f t="shared" si="53"/>
        <v>Con</v>
      </c>
      <c r="Z169" s="13" t="str">
        <f t="shared" si="54"/>
        <v>Con</v>
      </c>
      <c r="AA169" s="13" t="str">
        <f>J169</f>
        <v>Con</v>
      </c>
      <c r="AB169" s="13" t="str">
        <f>G169</f>
        <v>Lab</v>
      </c>
      <c r="AC169" s="13" t="str">
        <f t="shared" si="58"/>
        <v>Lab</v>
      </c>
    </row>
    <row r="170" spans="1:29" ht="15.75" x14ac:dyDescent="0.25">
      <c r="A170" s="100" t="s">
        <v>180</v>
      </c>
      <c r="B170" s="101" t="s">
        <v>662</v>
      </c>
      <c r="C170" s="102">
        <v>2010</v>
      </c>
      <c r="D170" s="103">
        <v>72781</v>
      </c>
      <c r="E170" s="103">
        <v>47504</v>
      </c>
      <c r="F170" s="78">
        <f t="shared" si="42"/>
        <v>0.65269781948585481</v>
      </c>
      <c r="G170" s="81" t="s">
        <v>4</v>
      </c>
      <c r="H170" s="93">
        <v>21264</v>
      </c>
      <c r="I170" s="106">
        <v>15336</v>
      </c>
      <c r="J170" s="81" t="s">
        <v>7</v>
      </c>
      <c r="K170" s="106">
        <v>5928</v>
      </c>
      <c r="L170" s="94">
        <v>0.12478949141124958</v>
      </c>
      <c r="M170" s="95">
        <v>8.1449828938871413E-2</v>
      </c>
      <c r="N170" s="107">
        <f t="shared" si="43"/>
        <v>2965</v>
      </c>
      <c r="O170" s="107">
        <f t="shared" si="44"/>
        <v>2965</v>
      </c>
      <c r="P170" s="108">
        <f t="shared" si="45"/>
        <v>3640</v>
      </c>
      <c r="Q170" s="96" t="str">
        <f t="shared" si="46"/>
        <v/>
      </c>
      <c r="R170" s="109">
        <f t="shared" si="47"/>
        <v>728</v>
      </c>
      <c r="S170" s="85" t="str">
        <f t="shared" si="48"/>
        <v/>
      </c>
      <c r="T170" s="78">
        <f t="shared" si="49"/>
        <v>8.1449828938871413E-2</v>
      </c>
      <c r="U170" s="104">
        <f t="shared" si="50"/>
        <v>0.73414764842472624</v>
      </c>
      <c r="W170" s="13" t="str">
        <f t="shared" si="51"/>
        <v>Con</v>
      </c>
      <c r="X170" s="13" t="str">
        <f t="shared" si="52"/>
        <v>Con</v>
      </c>
      <c r="Y170" s="13" t="str">
        <f t="shared" si="53"/>
        <v>Lab</v>
      </c>
      <c r="Z170" s="13" t="str">
        <f t="shared" si="54"/>
        <v>Lab</v>
      </c>
      <c r="AA170" s="13" t="str">
        <f>G170</f>
        <v>Con</v>
      </c>
      <c r="AB170" s="13" t="str">
        <f>J170</f>
        <v>Lab</v>
      </c>
      <c r="AC170" s="13" t="str">
        <f t="shared" si="58"/>
        <v>Con</v>
      </c>
    </row>
    <row r="171" spans="1:29" ht="15.75" x14ac:dyDescent="0.25">
      <c r="A171" s="100" t="s">
        <v>181</v>
      </c>
      <c r="B171" s="101" t="s">
        <v>664</v>
      </c>
      <c r="C171" s="102">
        <v>2010</v>
      </c>
      <c r="D171" s="103">
        <v>79728</v>
      </c>
      <c r="E171" s="103">
        <v>51084</v>
      </c>
      <c r="F171" s="78">
        <f t="shared" si="42"/>
        <v>0.64072847682119205</v>
      </c>
      <c r="G171" s="81" t="s">
        <v>4</v>
      </c>
      <c r="H171" s="93">
        <v>23420</v>
      </c>
      <c r="I171" s="106">
        <v>17374</v>
      </c>
      <c r="J171" s="81" t="s">
        <v>7</v>
      </c>
      <c r="K171" s="106">
        <v>6046</v>
      </c>
      <c r="L171" s="94">
        <v>0.11835408347036254</v>
      </c>
      <c r="M171" s="95">
        <v>7.5832831627533612E-2</v>
      </c>
      <c r="N171" s="107">
        <f t="shared" si="43"/>
        <v>3024</v>
      </c>
      <c r="O171" s="107">
        <f t="shared" si="44"/>
        <v>3024</v>
      </c>
      <c r="P171" s="108">
        <f t="shared" si="45"/>
        <v>3987</v>
      </c>
      <c r="Q171" s="96" t="str">
        <f t="shared" si="46"/>
        <v/>
      </c>
      <c r="R171" s="109">
        <f t="shared" si="47"/>
        <v>798</v>
      </c>
      <c r="S171" s="85" t="str">
        <f t="shared" si="48"/>
        <v/>
      </c>
      <c r="T171" s="78">
        <f t="shared" si="49"/>
        <v>7.5832831627533612E-2</v>
      </c>
      <c r="U171" s="104">
        <f t="shared" si="50"/>
        <v>0.71656130844872568</v>
      </c>
      <c r="W171" s="13" t="str">
        <f t="shared" si="51"/>
        <v>Con</v>
      </c>
      <c r="X171" s="13" t="str">
        <f t="shared" si="52"/>
        <v>Con</v>
      </c>
      <c r="Y171" s="13" t="str">
        <f t="shared" si="53"/>
        <v>Lab</v>
      </c>
      <c r="Z171" s="13" t="str">
        <f t="shared" si="54"/>
        <v>Lab</v>
      </c>
      <c r="AA171" s="13" t="str">
        <f>G171</f>
        <v>Con</v>
      </c>
      <c r="AB171" s="13" t="str">
        <f>J171</f>
        <v>Lab</v>
      </c>
      <c r="AC171" s="13" t="str">
        <f t="shared" si="58"/>
        <v>Con</v>
      </c>
    </row>
    <row r="172" spans="1:29" ht="15.75" x14ac:dyDescent="0.25">
      <c r="A172" s="100" t="s">
        <v>182</v>
      </c>
      <c r="B172" s="101" t="s">
        <v>666</v>
      </c>
      <c r="C172" s="102">
        <v>2010</v>
      </c>
      <c r="D172" s="103">
        <v>76349</v>
      </c>
      <c r="E172" s="103">
        <v>49667</v>
      </c>
      <c r="F172" s="78">
        <f t="shared" si="42"/>
        <v>0.65052587460215594</v>
      </c>
      <c r="G172" s="81" t="s">
        <v>4</v>
      </c>
      <c r="H172" s="93">
        <v>19567</v>
      </c>
      <c r="I172" s="106">
        <v>16688</v>
      </c>
      <c r="J172" s="81" t="s">
        <v>7</v>
      </c>
      <c r="K172" s="106">
        <v>2879</v>
      </c>
      <c r="L172" s="94">
        <v>5.7966053919101215E-2</v>
      </c>
      <c r="M172" s="95">
        <v>3.7708417922959044E-2</v>
      </c>
      <c r="N172" s="107">
        <f t="shared" si="43"/>
        <v>1440</v>
      </c>
      <c r="O172" s="107">
        <f t="shared" si="44"/>
        <v>1440</v>
      </c>
      <c r="P172" s="108">
        <f t="shared" si="45"/>
        <v>3818</v>
      </c>
      <c r="Q172" s="96" t="str">
        <f t="shared" si="46"/>
        <v>YES</v>
      </c>
      <c r="R172" s="109">
        <f t="shared" si="47"/>
        <v>764</v>
      </c>
      <c r="S172" s="85" t="str">
        <f t="shared" si="48"/>
        <v/>
      </c>
      <c r="T172" s="78">
        <f t="shared" si="49"/>
        <v>3.7708417922959044E-2</v>
      </c>
      <c r="U172" s="104">
        <f t="shared" si="50"/>
        <v>0.68823429252511503</v>
      </c>
      <c r="W172" s="13" t="str">
        <f t="shared" si="51"/>
        <v>Lab</v>
      </c>
      <c r="X172" s="13" t="str">
        <f t="shared" si="52"/>
        <v>Con</v>
      </c>
      <c r="Y172" s="13" t="str">
        <f t="shared" si="53"/>
        <v>Lab</v>
      </c>
      <c r="Z172" s="13" t="str">
        <f t="shared" si="54"/>
        <v>Lab</v>
      </c>
      <c r="AA172" s="13" t="str">
        <f>J172</f>
        <v>Lab</v>
      </c>
      <c r="AB172" s="13" t="str">
        <f>J172</f>
        <v>Lab</v>
      </c>
      <c r="AC172" s="13" t="str">
        <f>J172</f>
        <v>Lab</v>
      </c>
    </row>
    <row r="173" spans="1:29" ht="15.75" x14ac:dyDescent="0.25">
      <c r="A173" s="100" t="s">
        <v>183</v>
      </c>
      <c r="B173" s="101" t="s">
        <v>666</v>
      </c>
      <c r="C173" s="102">
        <v>2010</v>
      </c>
      <c r="D173" s="103">
        <v>85216</v>
      </c>
      <c r="E173" s="103">
        <v>51676</v>
      </c>
      <c r="F173" s="78">
        <f t="shared" si="42"/>
        <v>0.60641194141945176</v>
      </c>
      <c r="G173" s="81" t="s">
        <v>7</v>
      </c>
      <c r="H173" s="93">
        <v>28947</v>
      </c>
      <c r="I173" s="106">
        <v>12466</v>
      </c>
      <c r="J173" s="81" t="s">
        <v>4</v>
      </c>
      <c r="K173" s="106">
        <v>16481</v>
      </c>
      <c r="L173" s="94">
        <v>0.31892948370616919</v>
      </c>
      <c r="M173" s="95">
        <v>0.19340264739016147</v>
      </c>
      <c r="N173" s="107">
        <f t="shared" si="43"/>
        <v>8241</v>
      </c>
      <c r="O173" s="107" t="str">
        <f t="shared" si="44"/>
        <v/>
      </c>
      <c r="P173" s="108">
        <f t="shared" si="45"/>
        <v>4261</v>
      </c>
      <c r="Q173" s="96" t="str">
        <f t="shared" si="46"/>
        <v/>
      </c>
      <c r="R173" s="109">
        <f t="shared" si="47"/>
        <v>853</v>
      </c>
      <c r="S173" s="85" t="str">
        <f t="shared" si="48"/>
        <v/>
      </c>
      <c r="T173" s="78">
        <f t="shared" si="49"/>
        <v>0.19340264739016147</v>
      </c>
      <c r="U173" s="104">
        <f t="shared" si="50"/>
        <v>0.7998145888096132</v>
      </c>
      <c r="W173" s="13" t="str">
        <f t="shared" si="51"/>
        <v>Lab</v>
      </c>
      <c r="X173" s="13" t="str">
        <f t="shared" si="52"/>
        <v>Lab</v>
      </c>
      <c r="Y173" s="13" t="str">
        <f t="shared" si="53"/>
        <v>Lab</v>
      </c>
      <c r="Z173" s="13" t="str">
        <f t="shared" si="54"/>
        <v>Con</v>
      </c>
      <c r="AA173" s="13" t="str">
        <f>G173</f>
        <v>Lab</v>
      </c>
      <c r="AB173" s="13" t="str">
        <f t="shared" ref="AB173:AB193" si="59">G173</f>
        <v>Lab</v>
      </c>
      <c r="AC173" s="13" t="str">
        <f t="shared" ref="AC173:AC193" si="60">G173</f>
        <v>Lab</v>
      </c>
    </row>
    <row r="174" spans="1:29" ht="15.75" x14ac:dyDescent="0.25">
      <c r="A174" s="100" t="s">
        <v>184</v>
      </c>
      <c r="B174" s="101" t="s">
        <v>666</v>
      </c>
      <c r="C174" s="102">
        <v>2010</v>
      </c>
      <c r="D174" s="103">
        <v>81303</v>
      </c>
      <c r="E174" s="103">
        <v>56322</v>
      </c>
      <c r="F174" s="78">
        <f t="shared" si="42"/>
        <v>0.69274196524113496</v>
      </c>
      <c r="G174" s="81" t="s">
        <v>4</v>
      </c>
      <c r="H174" s="93">
        <v>28684</v>
      </c>
      <c r="I174" s="106">
        <v>12866</v>
      </c>
      <c r="J174" s="81" t="s">
        <v>8</v>
      </c>
      <c r="K174" s="106">
        <v>15818</v>
      </c>
      <c r="L174" s="94">
        <v>0.28084940165477079</v>
      </c>
      <c r="M174" s="95">
        <v>0.1945561664391228</v>
      </c>
      <c r="N174" s="107">
        <f t="shared" si="43"/>
        <v>7910</v>
      </c>
      <c r="O174" s="107">
        <f t="shared" si="44"/>
        <v>7910</v>
      </c>
      <c r="P174" s="108">
        <f t="shared" si="45"/>
        <v>4066</v>
      </c>
      <c r="Q174" s="96" t="str">
        <f t="shared" si="46"/>
        <v/>
      </c>
      <c r="R174" s="109">
        <f t="shared" si="47"/>
        <v>814</v>
      </c>
      <c r="S174" s="85" t="str">
        <f t="shared" si="48"/>
        <v/>
      </c>
      <c r="T174" s="78">
        <f t="shared" si="49"/>
        <v>0.1945561664391228</v>
      </c>
      <c r="U174" s="104">
        <f t="shared" si="50"/>
        <v>0.88729813168025773</v>
      </c>
      <c r="W174" s="13" t="str">
        <f t="shared" si="51"/>
        <v>Con</v>
      </c>
      <c r="X174" s="13" t="str">
        <f t="shared" si="52"/>
        <v>Con</v>
      </c>
      <c r="Y174" s="13" t="str">
        <f t="shared" si="53"/>
        <v>Con</v>
      </c>
      <c r="Z174" s="13" t="str">
        <f t="shared" si="54"/>
        <v>Con</v>
      </c>
      <c r="AA174" s="13" t="str">
        <f>G174</f>
        <v>Con</v>
      </c>
      <c r="AB174" s="13" t="str">
        <f t="shared" si="59"/>
        <v>Con</v>
      </c>
      <c r="AC174" s="13" t="str">
        <f t="shared" si="60"/>
        <v>Con</v>
      </c>
    </row>
    <row r="175" spans="1:29" ht="15.75" x14ac:dyDescent="0.25">
      <c r="A175" s="100" t="s">
        <v>185</v>
      </c>
      <c r="B175" s="101" t="s">
        <v>661</v>
      </c>
      <c r="C175" s="102">
        <v>2010</v>
      </c>
      <c r="D175" s="103">
        <v>64037</v>
      </c>
      <c r="E175" s="103">
        <v>41150</v>
      </c>
      <c r="F175" s="78">
        <f t="shared" si="42"/>
        <v>0.64259724846573074</v>
      </c>
      <c r="G175" s="81" t="s">
        <v>7</v>
      </c>
      <c r="H175" s="93">
        <v>23549</v>
      </c>
      <c r="I175" s="106">
        <v>9794</v>
      </c>
      <c r="J175" s="81" t="s">
        <v>12</v>
      </c>
      <c r="K175" s="106">
        <v>13755</v>
      </c>
      <c r="L175" s="94">
        <v>0.33426488456865128</v>
      </c>
      <c r="M175" s="95">
        <v>0.21479769508253041</v>
      </c>
      <c r="N175" s="107">
        <f t="shared" si="43"/>
        <v>6878</v>
      </c>
      <c r="O175" s="107" t="str">
        <f t="shared" si="44"/>
        <v/>
      </c>
      <c r="P175" s="108">
        <f t="shared" si="45"/>
        <v>3202</v>
      </c>
      <c r="Q175" s="96" t="str">
        <f t="shared" si="46"/>
        <v/>
      </c>
      <c r="R175" s="109">
        <f t="shared" si="47"/>
        <v>641</v>
      </c>
      <c r="S175" s="85" t="str">
        <f t="shared" si="48"/>
        <v/>
      </c>
      <c r="T175" s="78">
        <f t="shared" si="49"/>
        <v>0.21479769508253041</v>
      </c>
      <c r="U175" s="104">
        <f t="shared" si="50"/>
        <v>0.85739494354826118</v>
      </c>
      <c r="W175" s="13" t="str">
        <f t="shared" si="51"/>
        <v>Lab</v>
      </c>
      <c r="X175" s="13" t="str">
        <f t="shared" si="52"/>
        <v>Lab</v>
      </c>
      <c r="Y175" s="13" t="str">
        <f t="shared" si="53"/>
        <v>Lab</v>
      </c>
      <c r="Z175" s="13" t="str">
        <f t="shared" si="54"/>
        <v>Lab</v>
      </c>
      <c r="AA175" s="13" t="str">
        <f>G175</f>
        <v>Lab</v>
      </c>
      <c r="AB175" s="13" t="str">
        <f t="shared" si="59"/>
        <v>Lab</v>
      </c>
      <c r="AC175" s="13" t="str">
        <f t="shared" si="60"/>
        <v>Lab</v>
      </c>
    </row>
    <row r="176" spans="1:29" ht="15.75" x14ac:dyDescent="0.25">
      <c r="A176" s="100" t="s">
        <v>186</v>
      </c>
      <c r="B176" s="101" t="s">
        <v>672</v>
      </c>
      <c r="C176" s="102">
        <v>2010</v>
      </c>
      <c r="D176" s="103">
        <v>50650</v>
      </c>
      <c r="E176" s="103">
        <v>29876</v>
      </c>
      <c r="F176" s="78">
        <f t="shared" si="42"/>
        <v>0.5898519249753208</v>
      </c>
      <c r="G176" s="81" t="s">
        <v>7</v>
      </c>
      <c r="H176" s="93">
        <v>15681</v>
      </c>
      <c r="I176" s="106">
        <v>6064</v>
      </c>
      <c r="J176" s="81" t="s">
        <v>9</v>
      </c>
      <c r="K176" s="106">
        <v>9617</v>
      </c>
      <c r="L176" s="94">
        <v>0.32189717498995851</v>
      </c>
      <c r="M176" s="95">
        <v>0.18987166831194471</v>
      </c>
      <c r="N176" s="107">
        <f t="shared" si="43"/>
        <v>4809</v>
      </c>
      <c r="O176" s="107" t="str">
        <f t="shared" si="44"/>
        <v/>
      </c>
      <c r="P176" s="108">
        <f t="shared" si="45"/>
        <v>2533</v>
      </c>
      <c r="Q176" s="96" t="str">
        <f t="shared" si="46"/>
        <v/>
      </c>
      <c r="R176" s="109">
        <f t="shared" si="47"/>
        <v>507</v>
      </c>
      <c r="S176" s="85" t="str">
        <f t="shared" si="48"/>
        <v/>
      </c>
      <c r="T176" s="78">
        <f t="shared" si="49"/>
        <v>0.18987166831194471</v>
      </c>
      <c r="U176" s="104">
        <f t="shared" si="50"/>
        <v>0.77972359328726548</v>
      </c>
      <c r="W176" s="13" t="str">
        <f t="shared" si="51"/>
        <v>Lab</v>
      </c>
      <c r="X176" s="13" t="str">
        <f t="shared" si="52"/>
        <v>Lab</v>
      </c>
      <c r="Y176" s="13" t="str">
        <f t="shared" si="53"/>
        <v>Lab</v>
      </c>
      <c r="Z176" s="13" t="str">
        <f t="shared" si="54"/>
        <v>PC</v>
      </c>
      <c r="AA176" s="13" t="str">
        <f>G176</f>
        <v>Lab</v>
      </c>
      <c r="AB176" s="13" t="str">
        <f t="shared" si="59"/>
        <v>Lab</v>
      </c>
      <c r="AC176" s="13" t="str">
        <f t="shared" si="60"/>
        <v>Lab</v>
      </c>
    </row>
    <row r="177" spans="1:29" ht="15.75" x14ac:dyDescent="0.25">
      <c r="A177" s="100" t="s">
        <v>187</v>
      </c>
      <c r="B177" s="101" t="s">
        <v>666</v>
      </c>
      <c r="C177" s="102">
        <v>2010</v>
      </c>
      <c r="D177" s="103">
        <v>69764</v>
      </c>
      <c r="E177" s="103">
        <v>44232</v>
      </c>
      <c r="F177" s="78">
        <f t="shared" si="42"/>
        <v>0.63402327848173845</v>
      </c>
      <c r="G177" s="81" t="s">
        <v>7</v>
      </c>
      <c r="H177" s="93">
        <v>17813</v>
      </c>
      <c r="I177" s="106">
        <v>15183</v>
      </c>
      <c r="J177" s="81" t="s">
        <v>4</v>
      </c>
      <c r="K177" s="106">
        <v>2630</v>
      </c>
      <c r="L177" s="94">
        <v>5.9459215047929101E-2</v>
      </c>
      <c r="M177" s="95">
        <v>3.7698526460638725E-2</v>
      </c>
      <c r="N177" s="107">
        <f t="shared" si="43"/>
        <v>1316</v>
      </c>
      <c r="O177" s="107" t="str">
        <f t="shared" si="44"/>
        <v/>
      </c>
      <c r="P177" s="108">
        <f t="shared" si="45"/>
        <v>3489</v>
      </c>
      <c r="Q177" s="96" t="str">
        <f t="shared" si="46"/>
        <v>YES</v>
      </c>
      <c r="R177" s="109">
        <f t="shared" si="47"/>
        <v>698</v>
      </c>
      <c r="S177" s="85" t="str">
        <f t="shared" si="48"/>
        <v/>
      </c>
      <c r="T177" s="78">
        <f t="shared" si="49"/>
        <v>3.7698526460638725E-2</v>
      </c>
      <c r="U177" s="104">
        <f t="shared" si="50"/>
        <v>0.67172180494237721</v>
      </c>
      <c r="W177" s="13" t="str">
        <f t="shared" si="51"/>
        <v>Con</v>
      </c>
      <c r="X177" s="13" t="str">
        <f t="shared" si="52"/>
        <v>Lab</v>
      </c>
      <c r="Y177" s="13" t="str">
        <f t="shared" si="53"/>
        <v>Con</v>
      </c>
      <c r="Z177" s="13" t="str">
        <f t="shared" si="54"/>
        <v>Con</v>
      </c>
      <c r="AA177" s="13" t="str">
        <f>J177</f>
        <v>Con</v>
      </c>
      <c r="AB177" s="13" t="str">
        <f t="shared" si="59"/>
        <v>Lab</v>
      </c>
      <c r="AC177" s="13" t="str">
        <f t="shared" si="60"/>
        <v>Lab</v>
      </c>
    </row>
    <row r="178" spans="1:29" ht="15.75" x14ac:dyDescent="0.25">
      <c r="A178" s="100" t="s">
        <v>188</v>
      </c>
      <c r="B178" s="101" t="s">
        <v>670</v>
      </c>
      <c r="C178" s="102">
        <v>2010</v>
      </c>
      <c r="D178" s="103">
        <v>68168</v>
      </c>
      <c r="E178" s="103">
        <v>42896</v>
      </c>
      <c r="F178" s="78">
        <f t="shared" si="42"/>
        <v>0.6292688651566718</v>
      </c>
      <c r="G178" s="81" t="s">
        <v>7</v>
      </c>
      <c r="H178" s="93">
        <v>16891</v>
      </c>
      <c r="I178" s="106">
        <v>13503</v>
      </c>
      <c r="J178" s="81" t="s">
        <v>4</v>
      </c>
      <c r="K178" s="106">
        <v>3388</v>
      </c>
      <c r="L178" s="94">
        <v>7.8981723237597917E-2</v>
      </c>
      <c r="M178" s="95">
        <v>4.9700739349841566E-2</v>
      </c>
      <c r="N178" s="107">
        <f t="shared" si="43"/>
        <v>1695</v>
      </c>
      <c r="O178" s="107" t="str">
        <f t="shared" si="44"/>
        <v/>
      </c>
      <c r="P178" s="108">
        <f t="shared" si="45"/>
        <v>3409</v>
      </c>
      <c r="Q178" s="96" t="str">
        <f t="shared" si="46"/>
        <v>YES</v>
      </c>
      <c r="R178" s="109">
        <f t="shared" si="47"/>
        <v>682</v>
      </c>
      <c r="S178" s="85" t="str">
        <f t="shared" si="48"/>
        <v/>
      </c>
      <c r="T178" s="78">
        <f t="shared" si="49"/>
        <v>4.9700739349841566E-2</v>
      </c>
      <c r="U178" s="104">
        <f t="shared" si="50"/>
        <v>0.67896960450651334</v>
      </c>
      <c r="W178" s="13" t="str">
        <f t="shared" si="51"/>
        <v>Con</v>
      </c>
      <c r="X178" s="13" t="str">
        <f t="shared" si="52"/>
        <v>Lab</v>
      </c>
      <c r="Y178" s="13" t="str">
        <f t="shared" si="53"/>
        <v>Con</v>
      </c>
      <c r="Z178" s="13" t="str">
        <f t="shared" si="54"/>
        <v>Con</v>
      </c>
      <c r="AA178" s="13" t="str">
        <f>J178</f>
        <v>Con</v>
      </c>
      <c r="AB178" s="13" t="str">
        <f t="shared" si="59"/>
        <v>Lab</v>
      </c>
      <c r="AC178" s="13" t="str">
        <f t="shared" si="60"/>
        <v>Lab</v>
      </c>
    </row>
    <row r="179" spans="1:29" ht="15.75" x14ac:dyDescent="0.25">
      <c r="A179" s="100" t="s">
        <v>189</v>
      </c>
      <c r="B179" s="101" t="s">
        <v>662</v>
      </c>
      <c r="C179" s="102">
        <v>2010</v>
      </c>
      <c r="D179" s="103">
        <v>76271</v>
      </c>
      <c r="E179" s="103">
        <v>50080</v>
      </c>
      <c r="F179" s="78">
        <f t="shared" si="42"/>
        <v>0.65660604948145429</v>
      </c>
      <c r="G179" s="81" t="s">
        <v>4</v>
      </c>
      <c r="H179" s="93">
        <v>24428</v>
      </c>
      <c r="I179" s="106">
        <v>13800</v>
      </c>
      <c r="J179" s="81" t="s">
        <v>7</v>
      </c>
      <c r="K179" s="106">
        <v>10628</v>
      </c>
      <c r="L179" s="94">
        <v>0.21222044728434505</v>
      </c>
      <c r="M179" s="95">
        <v>0.13934522951056103</v>
      </c>
      <c r="N179" s="107">
        <f t="shared" si="43"/>
        <v>5315</v>
      </c>
      <c r="O179" s="107">
        <f t="shared" si="44"/>
        <v>5315</v>
      </c>
      <c r="P179" s="108">
        <f t="shared" si="45"/>
        <v>3814</v>
      </c>
      <c r="Q179" s="96" t="str">
        <f t="shared" si="46"/>
        <v/>
      </c>
      <c r="R179" s="109">
        <f t="shared" si="47"/>
        <v>763</v>
      </c>
      <c r="S179" s="85" t="str">
        <f t="shared" si="48"/>
        <v/>
      </c>
      <c r="T179" s="78">
        <f t="shared" si="49"/>
        <v>0.13934522951056103</v>
      </c>
      <c r="U179" s="104">
        <f t="shared" si="50"/>
        <v>0.79595127899201534</v>
      </c>
      <c r="W179" s="13" t="str">
        <f t="shared" si="51"/>
        <v>Con</v>
      </c>
      <c r="X179" s="13" t="str">
        <f t="shared" si="52"/>
        <v>Con</v>
      </c>
      <c r="Y179" s="13" t="str">
        <f t="shared" si="53"/>
        <v>Con</v>
      </c>
      <c r="Z179" s="13" t="str">
        <f t="shared" si="54"/>
        <v>Lab</v>
      </c>
      <c r="AA179" s="13" t="str">
        <f>G179</f>
        <v>Con</v>
      </c>
      <c r="AB179" s="13" t="str">
        <f t="shared" si="59"/>
        <v>Con</v>
      </c>
      <c r="AC179" s="13" t="str">
        <f t="shared" si="60"/>
        <v>Con</v>
      </c>
    </row>
    <row r="180" spans="1:29" ht="15.75" x14ac:dyDescent="0.25">
      <c r="A180" s="100" t="s">
        <v>190</v>
      </c>
      <c r="B180" s="101" t="s">
        <v>665</v>
      </c>
      <c r="C180" s="102">
        <v>2010</v>
      </c>
      <c r="D180" s="103">
        <v>71452</v>
      </c>
      <c r="E180" s="103">
        <v>51774</v>
      </c>
      <c r="F180" s="78">
        <f t="shared" si="42"/>
        <v>0.72459833174718691</v>
      </c>
      <c r="G180" s="81" t="s">
        <v>4</v>
      </c>
      <c r="H180" s="93">
        <v>29252</v>
      </c>
      <c r="I180" s="106">
        <v>10064</v>
      </c>
      <c r="J180" s="81" t="s">
        <v>8</v>
      </c>
      <c r="K180" s="106">
        <v>19188</v>
      </c>
      <c r="L180" s="94">
        <v>0.3706107312550701</v>
      </c>
      <c r="M180" s="95">
        <v>0.26854391759502882</v>
      </c>
      <c r="N180" s="107">
        <f t="shared" si="43"/>
        <v>9595</v>
      </c>
      <c r="O180" s="107">
        <f t="shared" si="44"/>
        <v>9595</v>
      </c>
      <c r="P180" s="108">
        <f t="shared" si="45"/>
        <v>3573</v>
      </c>
      <c r="Q180" s="96" t="str">
        <f t="shared" si="46"/>
        <v/>
      </c>
      <c r="R180" s="109">
        <f t="shared" si="47"/>
        <v>715</v>
      </c>
      <c r="S180" s="85" t="str">
        <f t="shared" si="48"/>
        <v/>
      </c>
      <c r="T180" s="78">
        <f t="shared" si="49"/>
        <v>0.26854391759502882</v>
      </c>
      <c r="U180" s="104">
        <f t="shared" si="50"/>
        <v>0.99314224934221573</v>
      </c>
      <c r="W180" s="13" t="str">
        <f t="shared" si="51"/>
        <v>Con</v>
      </c>
      <c r="X180" s="13" t="str">
        <f t="shared" si="52"/>
        <v>Con</v>
      </c>
      <c r="Y180" s="13" t="str">
        <f t="shared" si="53"/>
        <v>Con</v>
      </c>
      <c r="Z180" s="13" t="str">
        <f t="shared" si="54"/>
        <v>Con</v>
      </c>
      <c r="AA180" s="13" t="str">
        <f>G180</f>
        <v>Con</v>
      </c>
      <c r="AB180" s="13" t="str">
        <f t="shared" si="59"/>
        <v>Con</v>
      </c>
      <c r="AC180" s="13" t="str">
        <f t="shared" si="60"/>
        <v>Con</v>
      </c>
    </row>
    <row r="181" spans="1:29" ht="15.75" x14ac:dyDescent="0.25">
      <c r="A181" s="100" t="s">
        <v>191</v>
      </c>
      <c r="B181" s="101" t="s">
        <v>672</v>
      </c>
      <c r="C181" s="102">
        <v>2010</v>
      </c>
      <c r="D181" s="103">
        <v>53470</v>
      </c>
      <c r="E181" s="103">
        <v>36984</v>
      </c>
      <c r="F181" s="78">
        <f t="shared" si="42"/>
        <v>0.69167757621095938</v>
      </c>
      <c r="G181" s="81" t="s">
        <v>7</v>
      </c>
      <c r="H181" s="93">
        <v>15083</v>
      </c>
      <c r="I181" s="106">
        <v>12811</v>
      </c>
      <c r="J181" s="81" t="s">
        <v>4</v>
      </c>
      <c r="K181" s="106">
        <v>2272</v>
      </c>
      <c r="L181" s="94">
        <v>6.143197058187324E-2</v>
      </c>
      <c r="M181" s="95">
        <v>4.2491116513933044E-2</v>
      </c>
      <c r="N181" s="107">
        <f t="shared" si="43"/>
        <v>1137</v>
      </c>
      <c r="O181" s="107" t="str">
        <f t="shared" si="44"/>
        <v/>
      </c>
      <c r="P181" s="108">
        <f t="shared" si="45"/>
        <v>2674</v>
      </c>
      <c r="Q181" s="96" t="str">
        <f t="shared" si="46"/>
        <v>YES</v>
      </c>
      <c r="R181" s="109">
        <f t="shared" si="47"/>
        <v>535</v>
      </c>
      <c r="S181" s="85" t="str">
        <f t="shared" si="48"/>
        <v/>
      </c>
      <c r="T181" s="78">
        <f t="shared" si="49"/>
        <v>4.2491116513933044E-2</v>
      </c>
      <c r="U181" s="104">
        <f t="shared" si="50"/>
        <v>0.73416869272489238</v>
      </c>
      <c r="W181" s="13" t="str">
        <f t="shared" si="51"/>
        <v>Con</v>
      </c>
      <c r="X181" s="13" t="str">
        <f t="shared" si="52"/>
        <v>Lab</v>
      </c>
      <c r="Y181" s="13" t="str">
        <f t="shared" si="53"/>
        <v>Con</v>
      </c>
      <c r="Z181" s="13" t="str">
        <f t="shared" si="54"/>
        <v>Con</v>
      </c>
      <c r="AA181" s="13" t="str">
        <f>J181</f>
        <v>Con</v>
      </c>
      <c r="AB181" s="13" t="str">
        <f t="shared" si="59"/>
        <v>Lab</v>
      </c>
      <c r="AC181" s="13" t="str">
        <f t="shared" si="60"/>
        <v>Lab</v>
      </c>
    </row>
    <row r="182" spans="1:29" ht="15.75" x14ac:dyDescent="0.25">
      <c r="A182" s="100" t="s">
        <v>192</v>
      </c>
      <c r="B182" s="101" t="s">
        <v>664</v>
      </c>
      <c r="C182" s="102">
        <v>2010</v>
      </c>
      <c r="D182" s="103">
        <v>66330</v>
      </c>
      <c r="E182" s="103">
        <v>37635</v>
      </c>
      <c r="F182" s="78">
        <f t="shared" si="42"/>
        <v>0.56739032112166443</v>
      </c>
      <c r="G182" s="81" t="s">
        <v>7</v>
      </c>
      <c r="H182" s="93">
        <v>19191</v>
      </c>
      <c r="I182" s="106">
        <v>9360</v>
      </c>
      <c r="J182" s="81" t="s">
        <v>4</v>
      </c>
      <c r="K182" s="106">
        <v>9831</v>
      </c>
      <c r="L182" s="94">
        <v>0.26121960940613792</v>
      </c>
      <c r="M182" s="95">
        <v>0.14821347806422433</v>
      </c>
      <c r="N182" s="107">
        <f t="shared" si="43"/>
        <v>4916</v>
      </c>
      <c r="O182" s="107" t="str">
        <f t="shared" si="44"/>
        <v/>
      </c>
      <c r="P182" s="108">
        <f t="shared" si="45"/>
        <v>3317</v>
      </c>
      <c r="Q182" s="96" t="str">
        <f t="shared" si="46"/>
        <v/>
      </c>
      <c r="R182" s="109">
        <f t="shared" si="47"/>
        <v>664</v>
      </c>
      <c r="S182" s="85" t="str">
        <f t="shared" si="48"/>
        <v/>
      </c>
      <c r="T182" s="78">
        <f t="shared" si="49"/>
        <v>0.14821347806422433</v>
      </c>
      <c r="U182" s="104">
        <f t="shared" si="50"/>
        <v>0.71560379918588879</v>
      </c>
      <c r="W182" s="13" t="str">
        <f t="shared" si="51"/>
        <v>Lab</v>
      </c>
      <c r="X182" s="13" t="str">
        <f t="shared" si="52"/>
        <v>Lab</v>
      </c>
      <c r="Y182" s="13" t="str">
        <f t="shared" si="53"/>
        <v>Con</v>
      </c>
      <c r="Z182" s="13" t="str">
        <f t="shared" si="54"/>
        <v>Con</v>
      </c>
      <c r="AA182" s="13" t="str">
        <f>G182</f>
        <v>Lab</v>
      </c>
      <c r="AB182" s="13" t="str">
        <f t="shared" si="59"/>
        <v>Lab</v>
      </c>
      <c r="AC182" s="13" t="str">
        <f t="shared" si="60"/>
        <v>Lab</v>
      </c>
    </row>
    <row r="183" spans="1:29" ht="15.75" x14ac:dyDescent="0.25">
      <c r="A183" s="100" t="s">
        <v>193</v>
      </c>
      <c r="B183" s="101" t="s">
        <v>665</v>
      </c>
      <c r="C183" s="102">
        <v>2010</v>
      </c>
      <c r="D183" s="103">
        <v>71474</v>
      </c>
      <c r="E183" s="103">
        <v>45080</v>
      </c>
      <c r="F183" s="78">
        <f t="shared" si="42"/>
        <v>0.63071886280325717</v>
      </c>
      <c r="G183" s="81" t="s">
        <v>7</v>
      </c>
      <c r="H183" s="93">
        <v>14896</v>
      </c>
      <c r="I183" s="106">
        <v>14283</v>
      </c>
      <c r="J183" s="81" t="s">
        <v>4</v>
      </c>
      <c r="K183" s="106">
        <v>613</v>
      </c>
      <c r="L183" s="94">
        <v>1.3598047914818102E-2</v>
      </c>
      <c r="M183" s="95">
        <v>8.5765453171782746E-3</v>
      </c>
      <c r="N183" s="107">
        <f t="shared" si="43"/>
        <v>307</v>
      </c>
      <c r="O183" s="107" t="str">
        <f t="shared" si="44"/>
        <v/>
      </c>
      <c r="P183" s="108">
        <f t="shared" si="45"/>
        <v>3574</v>
      </c>
      <c r="Q183" s="96" t="str">
        <f t="shared" si="46"/>
        <v>YES</v>
      </c>
      <c r="R183" s="109">
        <f t="shared" si="47"/>
        <v>715</v>
      </c>
      <c r="S183" s="85" t="str">
        <f t="shared" si="48"/>
        <v>YES</v>
      </c>
      <c r="T183" s="78">
        <f t="shared" si="49"/>
        <v>8.5765453171782746E-3</v>
      </c>
      <c r="U183" s="104">
        <f t="shared" si="50"/>
        <v>0.63929540812043539</v>
      </c>
      <c r="W183" s="13" t="str">
        <f t="shared" si="51"/>
        <v>Con</v>
      </c>
      <c r="X183" s="13" t="str">
        <f t="shared" si="52"/>
        <v>Con</v>
      </c>
      <c r="Y183" s="13" t="str">
        <f t="shared" si="53"/>
        <v>Con</v>
      </c>
      <c r="Z183" s="13" t="str">
        <f t="shared" si="54"/>
        <v>Con</v>
      </c>
      <c r="AA183" s="13" t="str">
        <f>J183</f>
        <v>Con</v>
      </c>
      <c r="AB183" s="13" t="str">
        <f t="shared" si="59"/>
        <v>Lab</v>
      </c>
      <c r="AC183" s="13" t="str">
        <f t="shared" si="60"/>
        <v>Lab</v>
      </c>
    </row>
    <row r="184" spans="1:29" ht="15.75" x14ac:dyDescent="0.25">
      <c r="A184" s="100" t="s">
        <v>194</v>
      </c>
      <c r="B184" s="101" t="s">
        <v>665</v>
      </c>
      <c r="C184" s="102">
        <v>2010</v>
      </c>
      <c r="D184" s="103">
        <v>70999</v>
      </c>
      <c r="E184" s="103">
        <v>41188</v>
      </c>
      <c r="F184" s="78">
        <f t="shared" si="42"/>
        <v>0.58012084677248976</v>
      </c>
      <c r="G184" s="81" t="s">
        <v>7</v>
      </c>
      <c r="H184" s="93">
        <v>17851</v>
      </c>
      <c r="I184" s="106">
        <v>11729</v>
      </c>
      <c r="J184" s="81" t="s">
        <v>4</v>
      </c>
      <c r="K184" s="106">
        <v>6122</v>
      </c>
      <c r="L184" s="94">
        <v>0.14863552491016802</v>
      </c>
      <c r="M184" s="95">
        <v>8.6226566571360158E-2</v>
      </c>
      <c r="N184" s="107">
        <f t="shared" si="43"/>
        <v>3062</v>
      </c>
      <c r="O184" s="107" t="str">
        <f t="shared" si="44"/>
        <v/>
      </c>
      <c r="P184" s="108">
        <f t="shared" si="45"/>
        <v>3550</v>
      </c>
      <c r="Q184" s="96" t="str">
        <f t="shared" si="46"/>
        <v/>
      </c>
      <c r="R184" s="109">
        <f t="shared" si="47"/>
        <v>710</v>
      </c>
      <c r="S184" s="85" t="str">
        <f t="shared" si="48"/>
        <v/>
      </c>
      <c r="T184" s="78">
        <f t="shared" si="49"/>
        <v>8.6226566571360158E-2</v>
      </c>
      <c r="U184" s="104">
        <f t="shared" si="50"/>
        <v>0.66634741334384995</v>
      </c>
      <c r="W184" s="13" t="str">
        <f t="shared" si="51"/>
        <v>Lab</v>
      </c>
      <c r="X184" s="13" t="str">
        <f t="shared" si="52"/>
        <v>Lab</v>
      </c>
      <c r="Y184" s="13" t="str">
        <f t="shared" si="53"/>
        <v>Con</v>
      </c>
      <c r="Z184" s="13" t="str">
        <f t="shared" si="54"/>
        <v>Con</v>
      </c>
      <c r="AA184" s="13" t="str">
        <f>G184</f>
        <v>Lab</v>
      </c>
      <c r="AB184" s="13" t="str">
        <f t="shared" si="59"/>
        <v>Lab</v>
      </c>
      <c r="AC184" s="13" t="str">
        <f t="shared" si="60"/>
        <v>Lab</v>
      </c>
    </row>
    <row r="185" spans="1:29" ht="15.75" x14ac:dyDescent="0.25">
      <c r="A185" s="100" t="s">
        <v>195</v>
      </c>
      <c r="B185" s="101" t="s">
        <v>665</v>
      </c>
      <c r="C185" s="102">
        <v>2010</v>
      </c>
      <c r="D185" s="103">
        <v>63376</v>
      </c>
      <c r="E185" s="103">
        <v>46780</v>
      </c>
      <c r="F185" s="78">
        <f t="shared" si="42"/>
        <v>0.73813430951779857</v>
      </c>
      <c r="G185" s="81" t="s">
        <v>4</v>
      </c>
      <c r="H185" s="93">
        <v>24378</v>
      </c>
      <c r="I185" s="106">
        <v>10512</v>
      </c>
      <c r="J185" s="81" t="s">
        <v>8</v>
      </c>
      <c r="K185" s="106">
        <v>13866</v>
      </c>
      <c r="L185" s="94">
        <v>0.29640872167592991</v>
      </c>
      <c r="M185" s="95">
        <v>0.21878944710931583</v>
      </c>
      <c r="N185" s="107">
        <f t="shared" si="43"/>
        <v>6934</v>
      </c>
      <c r="O185" s="107">
        <f t="shared" si="44"/>
        <v>6934</v>
      </c>
      <c r="P185" s="108">
        <f t="shared" si="45"/>
        <v>3169</v>
      </c>
      <c r="Q185" s="96" t="str">
        <f t="shared" si="46"/>
        <v/>
      </c>
      <c r="R185" s="109">
        <f t="shared" si="47"/>
        <v>634</v>
      </c>
      <c r="S185" s="85" t="str">
        <f t="shared" si="48"/>
        <v/>
      </c>
      <c r="T185" s="78">
        <f t="shared" si="49"/>
        <v>0.21878944710931583</v>
      </c>
      <c r="U185" s="104">
        <f t="shared" si="50"/>
        <v>0.95692375662711437</v>
      </c>
      <c r="W185" s="13" t="str">
        <f t="shared" si="51"/>
        <v>Con</v>
      </c>
      <c r="X185" s="13" t="str">
        <f t="shared" si="52"/>
        <v>Con</v>
      </c>
      <c r="Y185" s="13" t="str">
        <f t="shared" si="53"/>
        <v>Con</v>
      </c>
      <c r="Z185" s="13" t="str">
        <f t="shared" si="54"/>
        <v>Con</v>
      </c>
      <c r="AA185" s="13" t="str">
        <f>G185</f>
        <v>Con</v>
      </c>
      <c r="AB185" s="13" t="str">
        <f t="shared" si="59"/>
        <v>Con</v>
      </c>
      <c r="AC185" s="13" t="str">
        <f t="shared" si="60"/>
        <v>Con</v>
      </c>
    </row>
    <row r="186" spans="1:29" ht="15.75" x14ac:dyDescent="0.25">
      <c r="A186" s="100" t="s">
        <v>196</v>
      </c>
      <c r="B186" s="101" t="s">
        <v>665</v>
      </c>
      <c r="C186" s="102">
        <v>2010</v>
      </c>
      <c r="D186" s="103">
        <v>66074</v>
      </c>
      <c r="E186" s="103">
        <v>47342</v>
      </c>
      <c r="F186" s="78">
        <f t="shared" si="42"/>
        <v>0.71649968217453164</v>
      </c>
      <c r="G186" s="81" t="s">
        <v>4</v>
      </c>
      <c r="H186" s="93">
        <v>22877</v>
      </c>
      <c r="I186" s="106">
        <v>11585</v>
      </c>
      <c r="J186" s="81" t="s">
        <v>7</v>
      </c>
      <c r="K186" s="106">
        <v>11292</v>
      </c>
      <c r="L186" s="94">
        <v>0.238519707659161</v>
      </c>
      <c r="M186" s="95">
        <v>0.17089929473015103</v>
      </c>
      <c r="N186" s="107">
        <f t="shared" si="43"/>
        <v>5647</v>
      </c>
      <c r="O186" s="107">
        <f t="shared" si="44"/>
        <v>5647</v>
      </c>
      <c r="P186" s="108">
        <f t="shared" si="45"/>
        <v>3304</v>
      </c>
      <c r="Q186" s="96" t="str">
        <f t="shared" si="46"/>
        <v/>
      </c>
      <c r="R186" s="109">
        <f t="shared" si="47"/>
        <v>661</v>
      </c>
      <c r="S186" s="85" t="str">
        <f t="shared" si="48"/>
        <v/>
      </c>
      <c r="T186" s="78">
        <f t="shared" si="49"/>
        <v>0.17089929473015103</v>
      </c>
      <c r="U186" s="104">
        <f t="shared" si="50"/>
        <v>0.88739897690468261</v>
      </c>
      <c r="W186" s="13" t="str">
        <f t="shared" si="51"/>
        <v>Con</v>
      </c>
      <c r="X186" s="13" t="str">
        <f t="shared" si="52"/>
        <v>Con</v>
      </c>
      <c r="Y186" s="13" t="str">
        <f t="shared" si="53"/>
        <v>Con</v>
      </c>
      <c r="Z186" s="13" t="str">
        <f t="shared" si="54"/>
        <v>Con</v>
      </c>
      <c r="AA186" s="13" t="str">
        <f>G186</f>
        <v>Con</v>
      </c>
      <c r="AB186" s="13" t="str">
        <f t="shared" si="59"/>
        <v>Con</v>
      </c>
      <c r="AC186" s="13" t="str">
        <f t="shared" si="60"/>
        <v>Con</v>
      </c>
    </row>
    <row r="187" spans="1:29" ht="15.75" x14ac:dyDescent="0.25">
      <c r="A187" s="100" t="s">
        <v>197</v>
      </c>
      <c r="B187" s="101" t="s">
        <v>665</v>
      </c>
      <c r="C187" s="102">
        <v>2010</v>
      </c>
      <c r="D187" s="103">
        <v>71398</v>
      </c>
      <c r="E187" s="103">
        <v>47034</v>
      </c>
      <c r="F187" s="78">
        <f t="shared" si="42"/>
        <v>0.65875794840191604</v>
      </c>
      <c r="G187" s="81" t="s">
        <v>7</v>
      </c>
      <c r="H187" s="93">
        <v>17948</v>
      </c>
      <c r="I187" s="106">
        <v>15503</v>
      </c>
      <c r="J187" s="81" t="s">
        <v>4</v>
      </c>
      <c r="K187" s="106">
        <v>2445</v>
      </c>
      <c r="L187" s="94">
        <v>5.1983671386656459E-2</v>
      </c>
      <c r="M187" s="95">
        <v>3.4244656713073196E-2</v>
      </c>
      <c r="N187" s="107">
        <f t="shared" si="43"/>
        <v>1223</v>
      </c>
      <c r="O187" s="107" t="str">
        <f t="shared" si="44"/>
        <v/>
      </c>
      <c r="P187" s="108">
        <f t="shared" si="45"/>
        <v>3570</v>
      </c>
      <c r="Q187" s="96" t="str">
        <f t="shared" si="46"/>
        <v>YES</v>
      </c>
      <c r="R187" s="109">
        <f t="shared" si="47"/>
        <v>714</v>
      </c>
      <c r="S187" s="85" t="str">
        <f t="shared" si="48"/>
        <v/>
      </c>
      <c r="T187" s="78">
        <f t="shared" si="49"/>
        <v>3.4244656713073196E-2</v>
      </c>
      <c r="U187" s="104">
        <f t="shared" si="50"/>
        <v>0.69300260511498923</v>
      </c>
      <c r="W187" s="13" t="str">
        <f t="shared" si="51"/>
        <v>Con</v>
      </c>
      <c r="X187" s="13" t="str">
        <f t="shared" si="52"/>
        <v>Lab</v>
      </c>
      <c r="Y187" s="13" t="str">
        <f t="shared" si="53"/>
        <v>Con</v>
      </c>
      <c r="Z187" s="13" t="str">
        <f t="shared" si="54"/>
        <v>Con</v>
      </c>
      <c r="AA187" s="13" t="str">
        <f>J187</f>
        <v>Con</v>
      </c>
      <c r="AB187" s="13" t="str">
        <f t="shared" si="59"/>
        <v>Lab</v>
      </c>
      <c r="AC187" s="13" t="str">
        <f t="shared" si="60"/>
        <v>Lab</v>
      </c>
    </row>
    <row r="188" spans="1:29" ht="15.75" x14ac:dyDescent="0.25">
      <c r="A188" s="100" t="s">
        <v>198</v>
      </c>
      <c r="B188" s="101" t="s">
        <v>665</v>
      </c>
      <c r="C188" s="102">
        <v>2010</v>
      </c>
      <c r="D188" s="103">
        <v>70608</v>
      </c>
      <c r="E188" s="103">
        <v>50419</v>
      </c>
      <c r="F188" s="78">
        <f t="shared" si="42"/>
        <v>0.71406922728302746</v>
      </c>
      <c r="G188" s="81" t="s">
        <v>4</v>
      </c>
      <c r="H188" s="93">
        <v>22935</v>
      </c>
      <c r="I188" s="106">
        <v>15807</v>
      </c>
      <c r="J188" s="81" t="s">
        <v>7</v>
      </c>
      <c r="K188" s="106">
        <v>7128</v>
      </c>
      <c r="L188" s="94">
        <v>0.14137527519387533</v>
      </c>
      <c r="M188" s="95">
        <v>0.10095173351461591</v>
      </c>
      <c r="N188" s="107">
        <f t="shared" si="43"/>
        <v>3565</v>
      </c>
      <c r="O188" s="107">
        <f t="shared" si="44"/>
        <v>3565</v>
      </c>
      <c r="P188" s="108">
        <f t="shared" si="45"/>
        <v>3531</v>
      </c>
      <c r="Q188" s="96" t="str">
        <f t="shared" si="46"/>
        <v/>
      </c>
      <c r="R188" s="109">
        <f t="shared" si="47"/>
        <v>707</v>
      </c>
      <c r="S188" s="85" t="str">
        <f t="shared" si="48"/>
        <v/>
      </c>
      <c r="T188" s="78">
        <f t="shared" si="49"/>
        <v>0.10095173351461591</v>
      </c>
      <c r="U188" s="104">
        <f t="shared" si="50"/>
        <v>0.81502096079764341</v>
      </c>
      <c r="W188" s="13" t="str">
        <f t="shared" si="51"/>
        <v>Con</v>
      </c>
      <c r="X188" s="13" t="str">
        <f t="shared" si="52"/>
        <v>Con</v>
      </c>
      <c r="Y188" s="13" t="str">
        <f t="shared" si="53"/>
        <v>Con</v>
      </c>
      <c r="Z188" s="13" t="str">
        <f t="shared" si="54"/>
        <v>Lab</v>
      </c>
      <c r="AA188" s="13" t="str">
        <f t="shared" ref="AA188:AA193" si="61">G188</f>
        <v>Con</v>
      </c>
      <c r="AB188" s="13" t="str">
        <f t="shared" si="59"/>
        <v>Con</v>
      </c>
      <c r="AC188" s="13" t="str">
        <f t="shared" si="60"/>
        <v>Con</v>
      </c>
    </row>
    <row r="189" spans="1:29" ht="15.75" x14ac:dyDescent="0.25">
      <c r="A189" s="100" t="s">
        <v>199</v>
      </c>
      <c r="B189" s="101" t="s">
        <v>669</v>
      </c>
      <c r="C189" s="102">
        <v>2010</v>
      </c>
      <c r="D189" s="103">
        <v>67379</v>
      </c>
      <c r="E189" s="103">
        <v>46340</v>
      </c>
      <c r="F189" s="78">
        <f t="shared" si="42"/>
        <v>0.68775137654165241</v>
      </c>
      <c r="G189" s="81" t="s">
        <v>4</v>
      </c>
      <c r="H189" s="93">
        <v>25519</v>
      </c>
      <c r="I189" s="106">
        <v>12514</v>
      </c>
      <c r="J189" s="81" t="s">
        <v>8</v>
      </c>
      <c r="K189" s="106">
        <v>13005</v>
      </c>
      <c r="L189" s="94">
        <v>0.28064307293914542</v>
      </c>
      <c r="M189" s="95">
        <v>0.19301265973077666</v>
      </c>
      <c r="N189" s="107">
        <f t="shared" si="43"/>
        <v>6503</v>
      </c>
      <c r="O189" s="107">
        <f t="shared" si="44"/>
        <v>6503</v>
      </c>
      <c r="P189" s="108">
        <f t="shared" si="45"/>
        <v>3369</v>
      </c>
      <c r="Q189" s="96" t="str">
        <f t="shared" si="46"/>
        <v/>
      </c>
      <c r="R189" s="109">
        <f t="shared" si="47"/>
        <v>674</v>
      </c>
      <c r="S189" s="85" t="str">
        <f t="shared" si="48"/>
        <v/>
      </c>
      <c r="T189" s="78">
        <f t="shared" si="49"/>
        <v>0.19301265973077666</v>
      </c>
      <c r="U189" s="104">
        <f t="shared" si="50"/>
        <v>0.88076403627242905</v>
      </c>
      <c r="W189" s="13" t="str">
        <f t="shared" si="51"/>
        <v>Con</v>
      </c>
      <c r="X189" s="13" t="str">
        <f t="shared" si="52"/>
        <v>Con</v>
      </c>
      <c r="Y189" s="13" t="str">
        <f t="shared" si="53"/>
        <v>Con</v>
      </c>
      <c r="Z189" s="13" t="str">
        <f t="shared" si="54"/>
        <v>Con</v>
      </c>
      <c r="AA189" s="13" t="str">
        <f t="shared" si="61"/>
        <v>Con</v>
      </c>
      <c r="AB189" s="13" t="str">
        <f t="shared" si="59"/>
        <v>Con</v>
      </c>
      <c r="AC189" s="13" t="str">
        <f t="shared" si="60"/>
        <v>Con</v>
      </c>
    </row>
    <row r="190" spans="1:29" ht="15.75" x14ac:dyDescent="0.25">
      <c r="A190" s="100" t="s">
        <v>200</v>
      </c>
      <c r="B190" s="101" t="s">
        <v>669</v>
      </c>
      <c r="C190" s="102">
        <v>2010</v>
      </c>
      <c r="D190" s="103">
        <v>71203</v>
      </c>
      <c r="E190" s="103">
        <v>53873</v>
      </c>
      <c r="F190" s="78">
        <f t="shared" si="42"/>
        <v>0.75661137873404205</v>
      </c>
      <c r="G190" s="81" t="s">
        <v>4</v>
      </c>
      <c r="H190" s="93">
        <v>27737</v>
      </c>
      <c r="I190" s="106">
        <v>18507</v>
      </c>
      <c r="J190" s="81" t="s">
        <v>8</v>
      </c>
      <c r="K190" s="106">
        <v>9230</v>
      </c>
      <c r="L190" s="94">
        <v>0.17132886603679023</v>
      </c>
      <c r="M190" s="95">
        <v>0.12962936954903587</v>
      </c>
      <c r="N190" s="107">
        <f t="shared" si="43"/>
        <v>4616</v>
      </c>
      <c r="O190" s="107">
        <f t="shared" si="44"/>
        <v>4616</v>
      </c>
      <c r="P190" s="108">
        <f t="shared" si="45"/>
        <v>3561</v>
      </c>
      <c r="Q190" s="96" t="str">
        <f t="shared" si="46"/>
        <v/>
      </c>
      <c r="R190" s="109">
        <f t="shared" si="47"/>
        <v>713</v>
      </c>
      <c r="S190" s="85" t="str">
        <f t="shared" si="48"/>
        <v/>
      </c>
      <c r="T190" s="78">
        <f t="shared" si="49"/>
        <v>0.12962936954903587</v>
      </c>
      <c r="U190" s="104">
        <f t="shared" si="50"/>
        <v>0.88624074828307786</v>
      </c>
      <c r="W190" s="13" t="str">
        <f t="shared" si="51"/>
        <v>Con</v>
      </c>
      <c r="X190" s="13" t="str">
        <f t="shared" si="52"/>
        <v>Con</v>
      </c>
      <c r="Y190" s="13" t="str">
        <f t="shared" si="53"/>
        <v>Con</v>
      </c>
      <c r="Z190" s="13" t="str">
        <f t="shared" si="54"/>
        <v>Con</v>
      </c>
      <c r="AA190" s="13" t="str">
        <f t="shared" si="61"/>
        <v>Con</v>
      </c>
      <c r="AB190" s="13" t="str">
        <f t="shared" si="59"/>
        <v>Con</v>
      </c>
      <c r="AC190" s="13" t="str">
        <f t="shared" si="60"/>
        <v>Con</v>
      </c>
    </row>
    <row r="191" spans="1:29" ht="15.75" x14ac:dyDescent="0.25">
      <c r="A191" s="100" t="s">
        <v>201</v>
      </c>
      <c r="B191" s="101" t="s">
        <v>669</v>
      </c>
      <c r="C191" s="102">
        <v>2010</v>
      </c>
      <c r="D191" s="103">
        <v>73109</v>
      </c>
      <c r="E191" s="103">
        <v>53092</v>
      </c>
      <c r="F191" s="78">
        <f t="shared" si="42"/>
        <v>0.72620334021803057</v>
      </c>
      <c r="G191" s="81" t="s">
        <v>4</v>
      </c>
      <c r="H191" s="93">
        <v>25662</v>
      </c>
      <c r="I191" s="106">
        <v>16548</v>
      </c>
      <c r="J191" s="81" t="s">
        <v>8</v>
      </c>
      <c r="K191" s="106">
        <v>9114</v>
      </c>
      <c r="L191" s="94">
        <v>0.17166428087094102</v>
      </c>
      <c r="M191" s="95">
        <v>0.12466317416460354</v>
      </c>
      <c r="N191" s="107">
        <f t="shared" si="43"/>
        <v>4558</v>
      </c>
      <c r="O191" s="107">
        <f t="shared" si="44"/>
        <v>4558</v>
      </c>
      <c r="P191" s="108">
        <f t="shared" si="45"/>
        <v>3656</v>
      </c>
      <c r="Q191" s="96" t="str">
        <f t="shared" si="46"/>
        <v/>
      </c>
      <c r="R191" s="109">
        <f t="shared" si="47"/>
        <v>732</v>
      </c>
      <c r="S191" s="85" t="str">
        <f t="shared" si="48"/>
        <v/>
      </c>
      <c r="T191" s="78">
        <f t="shared" si="49"/>
        <v>0.12466317416460354</v>
      </c>
      <c r="U191" s="104">
        <f t="shared" si="50"/>
        <v>0.85086651438263416</v>
      </c>
      <c r="W191" s="13" t="str">
        <f t="shared" si="51"/>
        <v>Con</v>
      </c>
      <c r="X191" s="13" t="str">
        <f t="shared" si="52"/>
        <v>Con</v>
      </c>
      <c r="Y191" s="13" t="str">
        <f t="shared" si="53"/>
        <v>Con</v>
      </c>
      <c r="Z191" s="13" t="str">
        <f t="shared" si="54"/>
        <v>Con</v>
      </c>
      <c r="AA191" s="13" t="str">
        <f t="shared" si="61"/>
        <v>Con</v>
      </c>
      <c r="AB191" s="13" t="str">
        <f t="shared" si="59"/>
        <v>Con</v>
      </c>
      <c r="AC191" s="13" t="str">
        <f t="shared" si="60"/>
        <v>Con</v>
      </c>
    </row>
    <row r="192" spans="1:29" ht="15.75" x14ac:dyDescent="0.25">
      <c r="A192" s="100" t="s">
        <v>202</v>
      </c>
      <c r="B192" s="101" t="s">
        <v>669</v>
      </c>
      <c r="C192" s="102">
        <v>2010</v>
      </c>
      <c r="D192" s="103">
        <v>74508</v>
      </c>
      <c r="E192" s="103">
        <v>51321</v>
      </c>
      <c r="F192" s="78">
        <f t="shared" si="42"/>
        <v>0.68879851827991623</v>
      </c>
      <c r="G192" s="81" t="s">
        <v>8</v>
      </c>
      <c r="H192" s="93">
        <v>24305</v>
      </c>
      <c r="I192" s="106">
        <v>18484</v>
      </c>
      <c r="J192" s="81" t="s">
        <v>4</v>
      </c>
      <c r="K192" s="106">
        <v>5821</v>
      </c>
      <c r="L192" s="94">
        <v>0.11342335496190643</v>
      </c>
      <c r="M192" s="95">
        <v>7.8125838836098138E-2</v>
      </c>
      <c r="N192" s="107">
        <f t="shared" si="43"/>
        <v>2911</v>
      </c>
      <c r="O192" s="107" t="str">
        <f t="shared" si="44"/>
        <v/>
      </c>
      <c r="P192" s="108">
        <f t="shared" si="45"/>
        <v>3726</v>
      </c>
      <c r="Q192" s="96" t="str">
        <f t="shared" si="46"/>
        <v/>
      </c>
      <c r="R192" s="109">
        <f t="shared" si="47"/>
        <v>746</v>
      </c>
      <c r="S192" s="85" t="str">
        <f t="shared" si="48"/>
        <v/>
      </c>
      <c r="T192" s="78">
        <f t="shared" si="49"/>
        <v>7.8125838836098138E-2</v>
      </c>
      <c r="U192" s="104">
        <f t="shared" si="50"/>
        <v>0.76692435711601437</v>
      </c>
      <c r="W192" s="13" t="str">
        <f t="shared" si="51"/>
        <v>LD</v>
      </c>
      <c r="X192" s="13" t="str">
        <f t="shared" si="52"/>
        <v>LD</v>
      </c>
      <c r="Y192" s="13" t="str">
        <f t="shared" si="53"/>
        <v>LD</v>
      </c>
      <c r="Z192" s="13" t="str">
        <f t="shared" si="54"/>
        <v>Con</v>
      </c>
      <c r="AA192" s="13" t="str">
        <f t="shared" si="61"/>
        <v>LD</v>
      </c>
      <c r="AB192" s="13" t="str">
        <f t="shared" si="59"/>
        <v>LD</v>
      </c>
      <c r="AC192" s="13" t="str">
        <f t="shared" si="60"/>
        <v>LD</v>
      </c>
    </row>
    <row r="193" spans="1:29" ht="15.75" x14ac:dyDescent="0.25">
      <c r="A193" s="100" t="s">
        <v>203</v>
      </c>
      <c r="B193" s="101" t="s">
        <v>669</v>
      </c>
      <c r="C193" s="102">
        <v>2010</v>
      </c>
      <c r="D193" s="103">
        <v>70813</v>
      </c>
      <c r="E193" s="103">
        <v>49860</v>
      </c>
      <c r="F193" s="78">
        <f t="shared" si="42"/>
        <v>0.70410800276785335</v>
      </c>
      <c r="G193" s="81" t="s">
        <v>4</v>
      </c>
      <c r="H193" s="93">
        <v>27908</v>
      </c>
      <c r="I193" s="106">
        <v>12034</v>
      </c>
      <c r="J193" s="81" t="s">
        <v>8</v>
      </c>
      <c r="K193" s="106">
        <v>15874</v>
      </c>
      <c r="L193" s="94">
        <v>0.31837144003208984</v>
      </c>
      <c r="M193" s="95">
        <v>0.22416787877932018</v>
      </c>
      <c r="N193" s="107">
        <f t="shared" si="43"/>
        <v>7938</v>
      </c>
      <c r="O193" s="107">
        <f t="shared" si="44"/>
        <v>7938</v>
      </c>
      <c r="P193" s="108">
        <f t="shared" si="45"/>
        <v>3541</v>
      </c>
      <c r="Q193" s="96" t="str">
        <f t="shared" si="46"/>
        <v/>
      </c>
      <c r="R193" s="109">
        <f t="shared" si="47"/>
        <v>709</v>
      </c>
      <c r="S193" s="85" t="str">
        <f t="shared" si="48"/>
        <v/>
      </c>
      <c r="T193" s="78">
        <f t="shared" si="49"/>
        <v>0.22416787877932018</v>
      </c>
      <c r="U193" s="104">
        <f t="shared" si="50"/>
        <v>0.92827588154717355</v>
      </c>
      <c r="W193" s="13" t="str">
        <f t="shared" si="51"/>
        <v>Con</v>
      </c>
      <c r="X193" s="13" t="str">
        <f t="shared" si="52"/>
        <v>Con</v>
      </c>
      <c r="Y193" s="13" t="str">
        <f t="shared" si="53"/>
        <v>Con</v>
      </c>
      <c r="Z193" s="13" t="str">
        <f t="shared" si="54"/>
        <v>Con</v>
      </c>
      <c r="AA193" s="13" t="str">
        <f t="shared" si="61"/>
        <v>Con</v>
      </c>
      <c r="AB193" s="13" t="str">
        <f t="shared" si="59"/>
        <v>Con</v>
      </c>
      <c r="AC193" s="13" t="str">
        <f t="shared" si="60"/>
        <v>Con</v>
      </c>
    </row>
    <row r="194" spans="1:29" ht="15.75" x14ac:dyDescent="0.25">
      <c r="A194" s="100" t="s">
        <v>204</v>
      </c>
      <c r="B194" s="101" t="s">
        <v>669</v>
      </c>
      <c r="C194" s="102">
        <v>2010</v>
      </c>
      <c r="D194" s="103">
        <v>77360</v>
      </c>
      <c r="E194" s="103">
        <v>55257</v>
      </c>
      <c r="F194" s="78">
        <f t="shared" ref="F194:F257" si="62">E194/D194</f>
        <v>0.71428386763185103</v>
      </c>
      <c r="G194" s="81" t="s">
        <v>4</v>
      </c>
      <c r="H194" s="93">
        <v>25230</v>
      </c>
      <c r="I194" s="106">
        <v>22273</v>
      </c>
      <c r="J194" s="81" t="s">
        <v>8</v>
      </c>
      <c r="K194" s="106">
        <v>2957</v>
      </c>
      <c r="L194" s="94">
        <v>5.3513581989612174E-2</v>
      </c>
      <c r="M194" s="95">
        <v>3.822388831437435E-2</v>
      </c>
      <c r="N194" s="107">
        <f t="shared" ref="N194:N257" si="63">EVEN(K194+1)/2</f>
        <v>1479</v>
      </c>
      <c r="O194" s="107">
        <f t="shared" ref="O194:O257" si="64">IF(G194="con",N194,"")</f>
        <v>1479</v>
      </c>
      <c r="P194" s="108">
        <f t="shared" ref="P194:P257" si="65">ROUNDUP((D194/10)/2,0)</f>
        <v>3868</v>
      </c>
      <c r="Q194" s="96" t="str">
        <f t="shared" ref="Q194:Q257" si="66">IF(P194&gt;K194,"YES","")</f>
        <v>YES</v>
      </c>
      <c r="R194" s="109">
        <f t="shared" ref="R194:R257" si="67">ROUNDUP(D194/100,0)</f>
        <v>774</v>
      </c>
      <c r="S194" s="85" t="str">
        <f t="shared" ref="S194:S257" si="68">IF(R194&gt;K194,"YES","")</f>
        <v/>
      </c>
      <c r="T194" s="78">
        <f t="shared" ref="T194:T257" si="69">K194/D194</f>
        <v>3.822388831437435E-2</v>
      </c>
      <c r="U194" s="104">
        <f t="shared" ref="U194:U257" si="70">F194+T194</f>
        <v>0.75250775594622543</v>
      </c>
      <c r="W194" s="13" t="str">
        <f t="shared" ref="W194:W257" si="71">IF(Q194="YES",J194,G194)</f>
        <v>LD</v>
      </c>
      <c r="X194" s="13" t="str">
        <f t="shared" ref="X194:X257" si="72">IF(S194="YES",J194,G194)</f>
        <v>Con</v>
      </c>
      <c r="Y194" s="13" t="str">
        <f t="shared" ref="Y194:Y257" si="73">IF(U194&lt;74%,J194,G194)</f>
        <v>Con</v>
      </c>
      <c r="Z194" s="13" t="str">
        <f t="shared" ref="Z194:Z257" si="74">IF(U194&lt;84.5%,J194,G194)</f>
        <v>LD</v>
      </c>
      <c r="AA194" s="13" t="str">
        <f>J194</f>
        <v>LD</v>
      </c>
      <c r="AB194" s="13" t="str">
        <f>J194</f>
        <v>LD</v>
      </c>
      <c r="AC194" s="13" t="str">
        <f>J194</f>
        <v>LD</v>
      </c>
    </row>
    <row r="195" spans="1:29" ht="15.75" x14ac:dyDescent="0.25">
      <c r="A195" s="100" t="s">
        <v>205</v>
      </c>
      <c r="B195" s="101" t="s">
        <v>667</v>
      </c>
      <c r="C195" s="102">
        <v>2010</v>
      </c>
      <c r="D195" s="103">
        <v>78910</v>
      </c>
      <c r="E195" s="103">
        <v>54008</v>
      </c>
      <c r="F195" s="78">
        <f t="shared" si="62"/>
        <v>0.68442529463946267</v>
      </c>
      <c r="G195" s="81" t="s">
        <v>4</v>
      </c>
      <c r="H195" s="93">
        <v>18898</v>
      </c>
      <c r="I195" s="106">
        <v>17372</v>
      </c>
      <c r="J195" s="81" t="s">
        <v>7</v>
      </c>
      <c r="K195" s="106">
        <v>1526</v>
      </c>
      <c r="L195" s="94">
        <v>2.8255073322470747E-2</v>
      </c>
      <c r="M195" s="95">
        <v>1.933848688379166E-2</v>
      </c>
      <c r="N195" s="107">
        <f t="shared" si="63"/>
        <v>764</v>
      </c>
      <c r="O195" s="107">
        <f t="shared" si="64"/>
        <v>764</v>
      </c>
      <c r="P195" s="108">
        <f t="shared" si="65"/>
        <v>3946</v>
      </c>
      <c r="Q195" s="96" t="str">
        <f t="shared" si="66"/>
        <v>YES</v>
      </c>
      <c r="R195" s="109">
        <f t="shared" si="67"/>
        <v>790</v>
      </c>
      <c r="S195" s="85" t="str">
        <f t="shared" si="68"/>
        <v/>
      </c>
      <c r="T195" s="78">
        <f t="shared" si="69"/>
        <v>1.933848688379166E-2</v>
      </c>
      <c r="U195" s="104">
        <f t="shared" si="70"/>
        <v>0.70376378152325436</v>
      </c>
      <c r="W195" s="13" t="str">
        <f t="shared" si="71"/>
        <v>Lab</v>
      </c>
      <c r="X195" s="13" t="str">
        <f t="shared" si="72"/>
        <v>Con</v>
      </c>
      <c r="Y195" s="13" t="str">
        <f t="shared" si="73"/>
        <v>Lab</v>
      </c>
      <c r="Z195" s="13" t="str">
        <f t="shared" si="74"/>
        <v>Lab</v>
      </c>
      <c r="AA195" s="13" t="str">
        <f>J195</f>
        <v>Lab</v>
      </c>
      <c r="AB195" s="13" t="str">
        <f>J195</f>
        <v>Lab</v>
      </c>
      <c r="AC195" s="13" t="str">
        <f>J195</f>
        <v>Lab</v>
      </c>
    </row>
    <row r="196" spans="1:29" ht="15.75" x14ac:dyDescent="0.25">
      <c r="A196" s="100" t="s">
        <v>206</v>
      </c>
      <c r="B196" s="101" t="s">
        <v>667</v>
      </c>
      <c r="C196" s="102">
        <v>2010</v>
      </c>
      <c r="D196" s="103">
        <v>72597</v>
      </c>
      <c r="E196" s="103">
        <v>43420</v>
      </c>
      <c r="F196" s="78">
        <f t="shared" si="62"/>
        <v>0.59809634006914891</v>
      </c>
      <c r="G196" s="81" t="s">
        <v>7</v>
      </c>
      <c r="H196" s="93">
        <v>16472</v>
      </c>
      <c r="I196" s="106">
        <v>12877</v>
      </c>
      <c r="J196" s="81" t="s">
        <v>4</v>
      </c>
      <c r="K196" s="106">
        <v>3595</v>
      </c>
      <c r="L196" s="94">
        <v>8.2795946568401654E-2</v>
      </c>
      <c r="M196" s="95">
        <v>4.9519952615121834E-2</v>
      </c>
      <c r="N196" s="107">
        <f t="shared" si="63"/>
        <v>1798</v>
      </c>
      <c r="O196" s="107" t="str">
        <f t="shared" si="64"/>
        <v/>
      </c>
      <c r="P196" s="108">
        <f t="shared" si="65"/>
        <v>3630</v>
      </c>
      <c r="Q196" s="96" t="str">
        <f t="shared" si="66"/>
        <v>YES</v>
      </c>
      <c r="R196" s="109">
        <f t="shared" si="67"/>
        <v>726</v>
      </c>
      <c r="S196" s="85" t="str">
        <f t="shared" si="68"/>
        <v/>
      </c>
      <c r="T196" s="78">
        <f t="shared" si="69"/>
        <v>4.9519952615121834E-2</v>
      </c>
      <c r="U196" s="104">
        <f t="shared" si="70"/>
        <v>0.64761629268427079</v>
      </c>
      <c r="W196" s="13" t="str">
        <f t="shared" si="71"/>
        <v>Con</v>
      </c>
      <c r="X196" s="13" t="str">
        <f t="shared" si="72"/>
        <v>Lab</v>
      </c>
      <c r="Y196" s="13" t="str">
        <f t="shared" si="73"/>
        <v>Con</v>
      </c>
      <c r="Z196" s="13" t="str">
        <f t="shared" si="74"/>
        <v>Con</v>
      </c>
      <c r="AA196" s="13" t="str">
        <f>J196</f>
        <v>Con</v>
      </c>
      <c r="AB196" s="13" t="str">
        <f t="shared" ref="AB196:AB201" si="75">G196</f>
        <v>Lab</v>
      </c>
      <c r="AC196" s="13" t="str">
        <f t="shared" ref="AC196:AC201" si="76">G196</f>
        <v>Lab</v>
      </c>
    </row>
    <row r="197" spans="1:29" ht="15.75" x14ac:dyDescent="0.25">
      <c r="A197" s="100" t="s">
        <v>207</v>
      </c>
      <c r="B197" s="101" t="s">
        <v>667</v>
      </c>
      <c r="C197" s="102">
        <v>2010</v>
      </c>
      <c r="D197" s="103">
        <v>72985</v>
      </c>
      <c r="E197" s="103">
        <v>41745</v>
      </c>
      <c r="F197" s="78">
        <f t="shared" si="62"/>
        <v>0.5719668425018839</v>
      </c>
      <c r="G197" s="81" t="s">
        <v>7</v>
      </c>
      <c r="H197" s="93">
        <v>16569</v>
      </c>
      <c r="I197" s="106">
        <v>10340</v>
      </c>
      <c r="J197" s="81" t="s">
        <v>4</v>
      </c>
      <c r="K197" s="106">
        <v>6229</v>
      </c>
      <c r="L197" s="94">
        <v>0.14921547490717452</v>
      </c>
      <c r="M197" s="95">
        <v>8.5346304035075704E-2</v>
      </c>
      <c r="N197" s="107">
        <f t="shared" si="63"/>
        <v>3115</v>
      </c>
      <c r="O197" s="107" t="str">
        <f t="shared" si="64"/>
        <v/>
      </c>
      <c r="P197" s="108">
        <f t="shared" si="65"/>
        <v>3650</v>
      </c>
      <c r="Q197" s="96" t="str">
        <f t="shared" si="66"/>
        <v/>
      </c>
      <c r="R197" s="109">
        <f t="shared" si="67"/>
        <v>730</v>
      </c>
      <c r="S197" s="85" t="str">
        <f t="shared" si="68"/>
        <v/>
      </c>
      <c r="T197" s="78">
        <f t="shared" si="69"/>
        <v>8.5346304035075704E-2</v>
      </c>
      <c r="U197" s="104">
        <f t="shared" si="70"/>
        <v>0.6573131465369596</v>
      </c>
      <c r="W197" s="13" t="str">
        <f t="shared" si="71"/>
        <v>Lab</v>
      </c>
      <c r="X197" s="13" t="str">
        <f t="shared" si="72"/>
        <v>Lab</v>
      </c>
      <c r="Y197" s="13" t="str">
        <f t="shared" si="73"/>
        <v>Con</v>
      </c>
      <c r="Z197" s="13" t="str">
        <f t="shared" si="74"/>
        <v>Con</v>
      </c>
      <c r="AA197" s="13" t="str">
        <f>G197</f>
        <v>Lab</v>
      </c>
      <c r="AB197" s="13" t="str">
        <f t="shared" si="75"/>
        <v>Lab</v>
      </c>
      <c r="AC197" s="13" t="str">
        <f t="shared" si="76"/>
        <v>Lab</v>
      </c>
    </row>
    <row r="198" spans="1:29" ht="15.75" x14ac:dyDescent="0.25">
      <c r="A198" s="100" t="s">
        <v>208</v>
      </c>
      <c r="B198" s="101" t="s">
        <v>667</v>
      </c>
      <c r="C198" s="102">
        <v>2010</v>
      </c>
      <c r="D198" s="103">
        <v>71681</v>
      </c>
      <c r="E198" s="103">
        <v>41483</v>
      </c>
      <c r="F198" s="78">
        <f t="shared" si="62"/>
        <v>0.57871681477657955</v>
      </c>
      <c r="G198" s="81" t="s">
        <v>7</v>
      </c>
      <c r="H198" s="93">
        <v>19637</v>
      </c>
      <c r="I198" s="106">
        <v>8728</v>
      </c>
      <c r="J198" s="81" t="s">
        <v>4</v>
      </c>
      <c r="K198" s="106">
        <v>10909</v>
      </c>
      <c r="L198" s="94">
        <v>0.26297519465805269</v>
      </c>
      <c r="M198" s="95">
        <v>0.15218816701775925</v>
      </c>
      <c r="N198" s="107">
        <f t="shared" si="63"/>
        <v>5455</v>
      </c>
      <c r="O198" s="107" t="str">
        <f t="shared" si="64"/>
        <v/>
      </c>
      <c r="P198" s="108">
        <f t="shared" si="65"/>
        <v>3585</v>
      </c>
      <c r="Q198" s="96" t="str">
        <f t="shared" si="66"/>
        <v/>
      </c>
      <c r="R198" s="109">
        <f t="shared" si="67"/>
        <v>717</v>
      </c>
      <c r="S198" s="85" t="str">
        <f t="shared" si="68"/>
        <v/>
      </c>
      <c r="T198" s="78">
        <f t="shared" si="69"/>
        <v>0.15218816701775925</v>
      </c>
      <c r="U198" s="104">
        <f t="shared" si="70"/>
        <v>0.73090498179433883</v>
      </c>
      <c r="W198" s="13" t="str">
        <f t="shared" si="71"/>
        <v>Lab</v>
      </c>
      <c r="X198" s="13" t="str">
        <f t="shared" si="72"/>
        <v>Lab</v>
      </c>
      <c r="Y198" s="13" t="str">
        <f t="shared" si="73"/>
        <v>Con</v>
      </c>
      <c r="Z198" s="13" t="str">
        <f t="shared" si="74"/>
        <v>Con</v>
      </c>
      <c r="AA198" s="13" t="str">
        <f>G198</f>
        <v>Lab</v>
      </c>
      <c r="AB198" s="13" t="str">
        <f t="shared" si="75"/>
        <v>Lab</v>
      </c>
      <c r="AC198" s="13" t="str">
        <f t="shared" si="76"/>
        <v>Lab</v>
      </c>
    </row>
    <row r="199" spans="1:29" ht="15.75" x14ac:dyDescent="0.25">
      <c r="A199" s="100" t="s">
        <v>209</v>
      </c>
      <c r="B199" s="101" t="s">
        <v>669</v>
      </c>
      <c r="C199" s="102">
        <v>2010</v>
      </c>
      <c r="D199" s="103">
        <v>64660</v>
      </c>
      <c r="E199" s="103">
        <v>46788</v>
      </c>
      <c r="F199" s="78">
        <f t="shared" si="62"/>
        <v>0.72360037117228582</v>
      </c>
      <c r="G199" s="81" t="s">
        <v>8</v>
      </c>
      <c r="H199" s="93">
        <v>21100</v>
      </c>
      <c r="I199" s="106">
        <v>20831</v>
      </c>
      <c r="J199" s="81" t="s">
        <v>4</v>
      </c>
      <c r="K199" s="106">
        <v>269</v>
      </c>
      <c r="L199" s="94">
        <v>5.7493374369496451E-3</v>
      </c>
      <c r="M199" s="95">
        <v>4.1602227033714816E-3</v>
      </c>
      <c r="N199" s="107">
        <f t="shared" si="63"/>
        <v>135</v>
      </c>
      <c r="O199" s="107" t="str">
        <f t="shared" si="64"/>
        <v/>
      </c>
      <c r="P199" s="108">
        <f t="shared" si="65"/>
        <v>3233</v>
      </c>
      <c r="Q199" s="96" t="str">
        <f t="shared" si="66"/>
        <v>YES</v>
      </c>
      <c r="R199" s="109">
        <f t="shared" si="67"/>
        <v>647</v>
      </c>
      <c r="S199" s="85" t="str">
        <f t="shared" si="68"/>
        <v>YES</v>
      </c>
      <c r="T199" s="78">
        <f t="shared" si="69"/>
        <v>4.1602227033714816E-3</v>
      </c>
      <c r="U199" s="104">
        <f t="shared" si="70"/>
        <v>0.72776059387565728</v>
      </c>
      <c r="W199" s="13" t="str">
        <f t="shared" si="71"/>
        <v>Con</v>
      </c>
      <c r="X199" s="13" t="str">
        <f t="shared" si="72"/>
        <v>Con</v>
      </c>
      <c r="Y199" s="13" t="str">
        <f t="shared" si="73"/>
        <v>Con</v>
      </c>
      <c r="Z199" s="13" t="str">
        <f t="shared" si="74"/>
        <v>Con</v>
      </c>
      <c r="AA199" s="13" t="str">
        <f>J199</f>
        <v>Con</v>
      </c>
      <c r="AB199" s="13" t="str">
        <f t="shared" si="75"/>
        <v>LD</v>
      </c>
      <c r="AC199" s="13" t="str">
        <f t="shared" si="76"/>
        <v>LD</v>
      </c>
    </row>
    <row r="200" spans="1:29" ht="15.75" x14ac:dyDescent="0.25">
      <c r="A200" s="100" t="s">
        <v>210</v>
      </c>
      <c r="B200" s="101" t="s">
        <v>669</v>
      </c>
      <c r="C200" s="102">
        <v>2010</v>
      </c>
      <c r="D200" s="103">
        <v>73741</v>
      </c>
      <c r="E200" s="103">
        <v>54141</v>
      </c>
      <c r="F200" s="78">
        <f t="shared" si="62"/>
        <v>0.7342048521175466</v>
      </c>
      <c r="G200" s="81" t="s">
        <v>4</v>
      </c>
      <c r="H200" s="93">
        <v>27640</v>
      </c>
      <c r="I200" s="106">
        <v>20015</v>
      </c>
      <c r="J200" s="81" t="s">
        <v>8</v>
      </c>
      <c r="K200" s="106">
        <v>7625</v>
      </c>
      <c r="L200" s="94">
        <v>0.14083596534973494</v>
      </c>
      <c r="M200" s="95">
        <v>0.10340244911243406</v>
      </c>
      <c r="N200" s="107">
        <f t="shared" si="63"/>
        <v>3813</v>
      </c>
      <c r="O200" s="107">
        <f t="shared" si="64"/>
        <v>3813</v>
      </c>
      <c r="P200" s="108">
        <f t="shared" si="65"/>
        <v>3688</v>
      </c>
      <c r="Q200" s="96" t="str">
        <f t="shared" si="66"/>
        <v/>
      </c>
      <c r="R200" s="109">
        <f t="shared" si="67"/>
        <v>738</v>
      </c>
      <c r="S200" s="85" t="str">
        <f t="shared" si="68"/>
        <v/>
      </c>
      <c r="T200" s="78">
        <f t="shared" si="69"/>
        <v>0.10340244911243406</v>
      </c>
      <c r="U200" s="104">
        <f t="shared" si="70"/>
        <v>0.83760730122998062</v>
      </c>
      <c r="W200" s="13" t="str">
        <f t="shared" si="71"/>
        <v>Con</v>
      </c>
      <c r="X200" s="13" t="str">
        <f t="shared" si="72"/>
        <v>Con</v>
      </c>
      <c r="Y200" s="13" t="str">
        <f t="shared" si="73"/>
        <v>Con</v>
      </c>
      <c r="Z200" s="13" t="str">
        <f t="shared" si="74"/>
        <v>LD</v>
      </c>
      <c r="AA200" s="13" t="str">
        <f>G200</f>
        <v>Con</v>
      </c>
      <c r="AB200" s="13" t="str">
        <f t="shared" si="75"/>
        <v>Con</v>
      </c>
      <c r="AC200" s="13" t="str">
        <f t="shared" si="76"/>
        <v>Con</v>
      </c>
    </row>
    <row r="201" spans="1:29" ht="15.75" x14ac:dyDescent="0.25">
      <c r="A201" s="100" t="s">
        <v>211</v>
      </c>
      <c r="B201" s="101" t="s">
        <v>669</v>
      </c>
      <c r="C201" s="102">
        <v>2010</v>
      </c>
      <c r="D201" s="103">
        <v>73360</v>
      </c>
      <c r="E201" s="103">
        <v>50310</v>
      </c>
      <c r="F201" s="78">
        <f t="shared" si="62"/>
        <v>0.68579607415485277</v>
      </c>
      <c r="G201" s="81" t="s">
        <v>4</v>
      </c>
      <c r="H201" s="93">
        <v>22667</v>
      </c>
      <c r="I201" s="106">
        <v>15224</v>
      </c>
      <c r="J201" s="81" t="s">
        <v>7</v>
      </c>
      <c r="K201" s="106">
        <v>7443</v>
      </c>
      <c r="L201" s="94">
        <v>0.1479427549194991</v>
      </c>
      <c r="M201" s="95">
        <v>0.10145856052344603</v>
      </c>
      <c r="N201" s="107">
        <f t="shared" si="63"/>
        <v>3722</v>
      </c>
      <c r="O201" s="107">
        <f t="shared" si="64"/>
        <v>3722</v>
      </c>
      <c r="P201" s="108">
        <f t="shared" si="65"/>
        <v>3668</v>
      </c>
      <c r="Q201" s="96" t="str">
        <f t="shared" si="66"/>
        <v/>
      </c>
      <c r="R201" s="109">
        <f t="shared" si="67"/>
        <v>734</v>
      </c>
      <c r="S201" s="85" t="str">
        <f t="shared" si="68"/>
        <v/>
      </c>
      <c r="T201" s="78">
        <f t="shared" si="69"/>
        <v>0.10145856052344603</v>
      </c>
      <c r="U201" s="104">
        <f t="shared" si="70"/>
        <v>0.78725463467829881</v>
      </c>
      <c r="W201" s="13" t="str">
        <f t="shared" si="71"/>
        <v>Con</v>
      </c>
      <c r="X201" s="13" t="str">
        <f t="shared" si="72"/>
        <v>Con</v>
      </c>
      <c r="Y201" s="13" t="str">
        <f t="shared" si="73"/>
        <v>Con</v>
      </c>
      <c r="Z201" s="13" t="str">
        <f t="shared" si="74"/>
        <v>Lab</v>
      </c>
      <c r="AA201" s="13" t="str">
        <f>G201</f>
        <v>Con</v>
      </c>
      <c r="AB201" s="13" t="str">
        <f t="shared" si="75"/>
        <v>Con</v>
      </c>
      <c r="AC201" s="13" t="str">
        <f t="shared" si="76"/>
        <v>Con</v>
      </c>
    </row>
    <row r="202" spans="1:29" ht="15.75" x14ac:dyDescent="0.25">
      <c r="A202" s="100" t="s">
        <v>212</v>
      </c>
      <c r="B202" s="101" t="s">
        <v>669</v>
      </c>
      <c r="C202" s="102">
        <v>2010</v>
      </c>
      <c r="D202" s="103">
        <v>76869</v>
      </c>
      <c r="E202" s="103">
        <v>57337</v>
      </c>
      <c r="F202" s="78">
        <f t="shared" si="62"/>
        <v>0.74590537147614777</v>
      </c>
      <c r="G202" s="81" t="s">
        <v>4</v>
      </c>
      <c r="H202" s="93">
        <v>27287</v>
      </c>
      <c r="I202" s="106">
        <v>23364</v>
      </c>
      <c r="J202" s="81" t="s">
        <v>8</v>
      </c>
      <c r="K202" s="106">
        <v>3923</v>
      </c>
      <c r="L202" s="94">
        <v>6.8420042904232869E-2</v>
      </c>
      <c r="M202" s="95">
        <v>5.1034877518895787E-2</v>
      </c>
      <c r="N202" s="107">
        <f t="shared" si="63"/>
        <v>1962</v>
      </c>
      <c r="O202" s="107">
        <f t="shared" si="64"/>
        <v>1962</v>
      </c>
      <c r="P202" s="108">
        <f t="shared" si="65"/>
        <v>3844</v>
      </c>
      <c r="Q202" s="96" t="str">
        <f t="shared" si="66"/>
        <v/>
      </c>
      <c r="R202" s="109">
        <f t="shared" si="67"/>
        <v>769</v>
      </c>
      <c r="S202" s="85" t="str">
        <f t="shared" si="68"/>
        <v/>
      </c>
      <c r="T202" s="78">
        <f t="shared" si="69"/>
        <v>5.1034877518895787E-2</v>
      </c>
      <c r="U202" s="104">
        <f t="shared" si="70"/>
        <v>0.79694024899504357</v>
      </c>
      <c r="W202" s="13" t="str">
        <f t="shared" si="71"/>
        <v>Con</v>
      </c>
      <c r="X202" s="13" t="str">
        <f t="shared" si="72"/>
        <v>Con</v>
      </c>
      <c r="Y202" s="13" t="str">
        <f t="shared" si="73"/>
        <v>Con</v>
      </c>
      <c r="Z202" s="13" t="str">
        <f t="shared" si="74"/>
        <v>LD</v>
      </c>
      <c r="AA202" s="13" t="str">
        <f>J202</f>
        <v>LD</v>
      </c>
      <c r="AB202" s="13" t="str">
        <f>J202</f>
        <v>LD</v>
      </c>
      <c r="AC202" s="13" t="str">
        <f>J202</f>
        <v>LD</v>
      </c>
    </row>
    <row r="203" spans="1:29" ht="15.75" x14ac:dyDescent="0.25">
      <c r="A203" s="100" t="s">
        <v>213</v>
      </c>
      <c r="B203" s="101" t="s">
        <v>662</v>
      </c>
      <c r="C203" s="102">
        <v>2010</v>
      </c>
      <c r="D203" s="103">
        <v>71833</v>
      </c>
      <c r="E203" s="103">
        <v>50385</v>
      </c>
      <c r="F203" s="78">
        <f t="shared" si="62"/>
        <v>0.70141856806760128</v>
      </c>
      <c r="G203" s="81" t="s">
        <v>4</v>
      </c>
      <c r="H203" s="93">
        <v>22174</v>
      </c>
      <c r="I203" s="106">
        <v>16900</v>
      </c>
      <c r="J203" s="81" t="s">
        <v>7</v>
      </c>
      <c r="K203" s="106">
        <v>5274</v>
      </c>
      <c r="L203" s="94">
        <v>0.10467401012206014</v>
      </c>
      <c r="M203" s="95">
        <v>7.3420294293709026E-2</v>
      </c>
      <c r="N203" s="107">
        <f t="shared" si="63"/>
        <v>2638</v>
      </c>
      <c r="O203" s="107">
        <f t="shared" si="64"/>
        <v>2638</v>
      </c>
      <c r="P203" s="108">
        <f t="shared" si="65"/>
        <v>3592</v>
      </c>
      <c r="Q203" s="96" t="str">
        <f t="shared" si="66"/>
        <v/>
      </c>
      <c r="R203" s="109">
        <f t="shared" si="67"/>
        <v>719</v>
      </c>
      <c r="S203" s="85" t="str">
        <f t="shared" si="68"/>
        <v/>
      </c>
      <c r="T203" s="78">
        <f t="shared" si="69"/>
        <v>7.3420294293709026E-2</v>
      </c>
      <c r="U203" s="104">
        <f t="shared" si="70"/>
        <v>0.77483886236131028</v>
      </c>
      <c r="W203" s="13" t="str">
        <f t="shared" si="71"/>
        <v>Con</v>
      </c>
      <c r="X203" s="13" t="str">
        <f t="shared" si="72"/>
        <v>Con</v>
      </c>
      <c r="Y203" s="13" t="str">
        <f t="shared" si="73"/>
        <v>Con</v>
      </c>
      <c r="Z203" s="13" t="str">
        <f t="shared" si="74"/>
        <v>Lab</v>
      </c>
      <c r="AA203" s="13" t="str">
        <f>G203</f>
        <v>Con</v>
      </c>
      <c r="AB203" s="13" t="str">
        <f>J203</f>
        <v>Lab</v>
      </c>
      <c r="AC203" s="13" t="str">
        <f>J203</f>
        <v>Lab</v>
      </c>
    </row>
    <row r="204" spans="1:29" ht="15.75" x14ac:dyDescent="0.25">
      <c r="A204" s="100" t="s">
        <v>214</v>
      </c>
      <c r="B204" s="101" t="s">
        <v>674</v>
      </c>
      <c r="C204" s="102">
        <v>2010</v>
      </c>
      <c r="D204" s="103">
        <v>60698</v>
      </c>
      <c r="E204" s="103">
        <v>33481</v>
      </c>
      <c r="F204" s="78">
        <f t="shared" si="62"/>
        <v>0.55159972321987549</v>
      </c>
      <c r="G204" s="81" t="s">
        <v>671</v>
      </c>
      <c r="H204" s="93">
        <v>21181</v>
      </c>
      <c r="I204" s="106">
        <v>6817</v>
      </c>
      <c r="J204" s="81" t="s">
        <v>795</v>
      </c>
      <c r="K204" s="106">
        <v>14364</v>
      </c>
      <c r="L204" s="94">
        <v>0.4290194438636839</v>
      </c>
      <c r="M204" s="95">
        <v>0.23664700649115292</v>
      </c>
      <c r="N204" s="107">
        <f t="shared" si="63"/>
        <v>7183</v>
      </c>
      <c r="O204" s="107" t="str">
        <f t="shared" si="64"/>
        <v/>
      </c>
      <c r="P204" s="108">
        <f t="shared" si="65"/>
        <v>3035</v>
      </c>
      <c r="Q204" s="96" t="str">
        <f t="shared" si="66"/>
        <v/>
      </c>
      <c r="R204" s="109">
        <f t="shared" si="67"/>
        <v>607</v>
      </c>
      <c r="S204" s="85" t="str">
        <f t="shared" si="68"/>
        <v/>
      </c>
      <c r="T204" s="78">
        <f t="shared" si="69"/>
        <v>0.23664700649115292</v>
      </c>
      <c r="U204" s="104">
        <f t="shared" si="70"/>
        <v>0.78824672971102838</v>
      </c>
      <c r="W204" s="13" t="str">
        <f t="shared" si="71"/>
        <v>Ind1</v>
      </c>
      <c r="X204" s="13" t="str">
        <f t="shared" si="72"/>
        <v>Ind1</v>
      </c>
      <c r="Y204" s="13" t="str">
        <f t="shared" si="73"/>
        <v>Ind1</v>
      </c>
      <c r="Z204" s="13" t="str">
        <f t="shared" si="74"/>
        <v>UCUNF</v>
      </c>
      <c r="AA204" s="13" t="str">
        <f>G204</f>
        <v>Ind1</v>
      </c>
      <c r="AB204" s="13" t="str">
        <f>G204</f>
        <v>Ind1</v>
      </c>
      <c r="AC204" s="13" t="str">
        <f>G204</f>
        <v>Ind1</v>
      </c>
    </row>
    <row r="205" spans="1:29" ht="15.75" x14ac:dyDescent="0.25">
      <c r="A205" s="100" t="s">
        <v>215</v>
      </c>
      <c r="B205" s="101" t="s">
        <v>674</v>
      </c>
      <c r="C205" s="102">
        <v>2010</v>
      </c>
      <c r="D205" s="103">
        <v>70784</v>
      </c>
      <c r="E205" s="103">
        <v>42589</v>
      </c>
      <c r="F205" s="78">
        <f t="shared" si="62"/>
        <v>0.60167551989150092</v>
      </c>
      <c r="G205" s="81" t="s">
        <v>10</v>
      </c>
      <c r="H205" s="93">
        <v>20648</v>
      </c>
      <c r="I205" s="106">
        <v>12236</v>
      </c>
      <c r="J205" s="81" t="s">
        <v>11</v>
      </c>
      <c r="K205" s="106">
        <v>8412</v>
      </c>
      <c r="L205" s="94">
        <v>0.19751579046232595</v>
      </c>
      <c r="M205" s="95">
        <v>0.11884041591320073</v>
      </c>
      <c r="N205" s="107">
        <f t="shared" si="63"/>
        <v>4207</v>
      </c>
      <c r="O205" s="107" t="str">
        <f t="shared" si="64"/>
        <v/>
      </c>
      <c r="P205" s="108">
        <f t="shared" si="65"/>
        <v>3540</v>
      </c>
      <c r="Q205" s="96" t="str">
        <f t="shared" si="66"/>
        <v/>
      </c>
      <c r="R205" s="109">
        <f t="shared" si="67"/>
        <v>708</v>
      </c>
      <c r="S205" s="85" t="str">
        <f t="shared" si="68"/>
        <v/>
      </c>
      <c r="T205" s="78">
        <f t="shared" si="69"/>
        <v>0.11884041591320073</v>
      </c>
      <c r="U205" s="104">
        <f t="shared" si="70"/>
        <v>0.72051593580470163</v>
      </c>
      <c r="W205" s="13" t="str">
        <f t="shared" si="71"/>
        <v>SDLP</v>
      </c>
      <c r="X205" s="13" t="str">
        <f t="shared" si="72"/>
        <v>SDLP</v>
      </c>
      <c r="Y205" s="13" t="str">
        <f t="shared" si="73"/>
        <v>SF</v>
      </c>
      <c r="Z205" s="13" t="str">
        <f t="shared" si="74"/>
        <v>SF</v>
      </c>
      <c r="AA205" s="13" t="str">
        <f>G205</f>
        <v>SDLP</v>
      </c>
      <c r="AB205" s="13" t="str">
        <f>G205</f>
        <v>SDLP</v>
      </c>
      <c r="AC205" s="13" t="str">
        <f>G205</f>
        <v>SDLP</v>
      </c>
    </row>
    <row r="206" spans="1:29" ht="15.75" x14ac:dyDescent="0.25">
      <c r="A206" s="100" t="s">
        <v>216</v>
      </c>
      <c r="B206" s="101" t="s">
        <v>663</v>
      </c>
      <c r="C206" s="102">
        <v>2010</v>
      </c>
      <c r="D206" s="103">
        <v>60838</v>
      </c>
      <c r="E206" s="103">
        <v>38602</v>
      </c>
      <c r="F206" s="78">
        <f t="shared" si="62"/>
        <v>0.63450475032052334</v>
      </c>
      <c r="G206" s="81" t="s">
        <v>7</v>
      </c>
      <c r="H206" s="93">
        <v>14923</v>
      </c>
      <c r="I206" s="106">
        <v>14274</v>
      </c>
      <c r="J206" s="81" t="s">
        <v>4</v>
      </c>
      <c r="K206" s="106">
        <v>649</v>
      </c>
      <c r="L206" s="94">
        <v>1.6812600383399823E-2</v>
      </c>
      <c r="M206" s="95">
        <v>1.0667674808507841E-2</v>
      </c>
      <c r="N206" s="107">
        <f t="shared" si="63"/>
        <v>325</v>
      </c>
      <c r="O206" s="107" t="str">
        <f t="shared" si="64"/>
        <v/>
      </c>
      <c r="P206" s="108">
        <f t="shared" si="65"/>
        <v>3042</v>
      </c>
      <c r="Q206" s="96" t="str">
        <f t="shared" si="66"/>
        <v>YES</v>
      </c>
      <c r="R206" s="109">
        <f t="shared" si="67"/>
        <v>609</v>
      </c>
      <c r="S206" s="85" t="str">
        <f t="shared" si="68"/>
        <v/>
      </c>
      <c r="T206" s="78">
        <f t="shared" si="69"/>
        <v>1.0667674808507841E-2</v>
      </c>
      <c r="U206" s="104">
        <f t="shared" si="70"/>
        <v>0.64517242512903117</v>
      </c>
      <c r="W206" s="13" t="str">
        <f t="shared" si="71"/>
        <v>Con</v>
      </c>
      <c r="X206" s="13" t="str">
        <f t="shared" si="72"/>
        <v>Lab</v>
      </c>
      <c r="Y206" s="13" t="str">
        <f t="shared" si="73"/>
        <v>Con</v>
      </c>
      <c r="Z206" s="13" t="str">
        <f t="shared" si="74"/>
        <v>Con</v>
      </c>
      <c r="AA206" s="13" t="str">
        <f>J206</f>
        <v>Con</v>
      </c>
      <c r="AB206" s="13" t="str">
        <f>G206</f>
        <v>Lab</v>
      </c>
      <c r="AC206" s="13" t="str">
        <f>G206</f>
        <v>Lab</v>
      </c>
    </row>
    <row r="207" spans="1:29" ht="15.75" x14ac:dyDescent="0.25">
      <c r="A207" s="100" t="s">
        <v>217</v>
      </c>
      <c r="B207" s="101" t="s">
        <v>663</v>
      </c>
      <c r="C207" s="102">
        <v>2010</v>
      </c>
      <c r="D207" s="103">
        <v>60572</v>
      </c>
      <c r="E207" s="103">
        <v>38165</v>
      </c>
      <c r="F207" s="78">
        <f t="shared" si="62"/>
        <v>0.63007660305091462</v>
      </c>
      <c r="G207" s="81" t="s">
        <v>4</v>
      </c>
      <c r="H207" s="93">
        <v>16450</v>
      </c>
      <c r="I207" s="106">
        <v>12594</v>
      </c>
      <c r="J207" s="81" t="s">
        <v>7</v>
      </c>
      <c r="K207" s="106">
        <v>3856</v>
      </c>
      <c r="L207" s="94">
        <v>0.10103497969343639</v>
      </c>
      <c r="M207" s="95">
        <v>6.3659776794558545E-2</v>
      </c>
      <c r="N207" s="107">
        <f t="shared" si="63"/>
        <v>1929</v>
      </c>
      <c r="O207" s="107">
        <f t="shared" si="64"/>
        <v>1929</v>
      </c>
      <c r="P207" s="108">
        <f t="shared" si="65"/>
        <v>3029</v>
      </c>
      <c r="Q207" s="96" t="str">
        <f t="shared" si="66"/>
        <v/>
      </c>
      <c r="R207" s="109">
        <f t="shared" si="67"/>
        <v>606</v>
      </c>
      <c r="S207" s="85" t="str">
        <f t="shared" si="68"/>
        <v/>
      </c>
      <c r="T207" s="78">
        <f t="shared" si="69"/>
        <v>6.3659776794558545E-2</v>
      </c>
      <c r="U207" s="104">
        <f t="shared" si="70"/>
        <v>0.69373637984547321</v>
      </c>
      <c r="W207" s="13" t="str">
        <f t="shared" si="71"/>
        <v>Con</v>
      </c>
      <c r="X207" s="13" t="str">
        <f t="shared" si="72"/>
        <v>Con</v>
      </c>
      <c r="Y207" s="13" t="str">
        <f t="shared" si="73"/>
        <v>Lab</v>
      </c>
      <c r="Z207" s="13" t="str">
        <f t="shared" si="74"/>
        <v>Lab</v>
      </c>
      <c r="AA207" s="13" t="str">
        <f>J207</f>
        <v>Lab</v>
      </c>
      <c r="AB207" s="13" t="str">
        <f>J207</f>
        <v>Lab</v>
      </c>
      <c r="AC207" s="13" t="str">
        <f>J207</f>
        <v>Lab</v>
      </c>
    </row>
    <row r="208" spans="1:29" ht="15.75" x14ac:dyDescent="0.25">
      <c r="A208" s="100" t="s">
        <v>218</v>
      </c>
      <c r="B208" s="101" t="s">
        <v>666</v>
      </c>
      <c r="C208" s="102">
        <v>2010</v>
      </c>
      <c r="D208" s="103">
        <v>72817</v>
      </c>
      <c r="E208" s="103">
        <v>48214</v>
      </c>
      <c r="F208" s="78">
        <f t="shared" si="62"/>
        <v>0.6621256025378689</v>
      </c>
      <c r="G208" s="81" t="s">
        <v>7</v>
      </c>
      <c r="H208" s="93">
        <v>22461</v>
      </c>
      <c r="I208" s="106">
        <v>13096</v>
      </c>
      <c r="J208" s="81" t="s">
        <v>8</v>
      </c>
      <c r="K208" s="106">
        <v>9365</v>
      </c>
      <c r="L208" s="94">
        <v>0.19423818807815157</v>
      </c>
      <c r="M208" s="95">
        <v>0.12861007731711002</v>
      </c>
      <c r="N208" s="107">
        <f t="shared" si="63"/>
        <v>4683</v>
      </c>
      <c r="O208" s="107" t="str">
        <f t="shared" si="64"/>
        <v/>
      </c>
      <c r="P208" s="108">
        <f t="shared" si="65"/>
        <v>3641</v>
      </c>
      <c r="Q208" s="96" t="str">
        <f t="shared" si="66"/>
        <v/>
      </c>
      <c r="R208" s="109">
        <f t="shared" si="67"/>
        <v>729</v>
      </c>
      <c r="S208" s="85" t="str">
        <f t="shared" si="68"/>
        <v/>
      </c>
      <c r="T208" s="78">
        <f t="shared" si="69"/>
        <v>0.12861007731711002</v>
      </c>
      <c r="U208" s="104">
        <f t="shared" si="70"/>
        <v>0.79073567985497895</v>
      </c>
      <c r="W208" s="13" t="str">
        <f t="shared" si="71"/>
        <v>Lab</v>
      </c>
      <c r="X208" s="13" t="str">
        <f t="shared" si="72"/>
        <v>Lab</v>
      </c>
      <c r="Y208" s="13" t="str">
        <f t="shared" si="73"/>
        <v>Lab</v>
      </c>
      <c r="Z208" s="13" t="str">
        <f t="shared" si="74"/>
        <v>LD</v>
      </c>
      <c r="AA208" s="13" t="str">
        <f>G208</f>
        <v>Lab</v>
      </c>
      <c r="AB208" s="13" t="str">
        <f>G208</f>
        <v>Lab</v>
      </c>
      <c r="AC208" s="13" t="str">
        <f>G208</f>
        <v>Lab</v>
      </c>
    </row>
    <row r="209" spans="1:29" ht="15.75" x14ac:dyDescent="0.25">
      <c r="A209" s="100" t="s">
        <v>219</v>
      </c>
      <c r="B209" s="101" t="s">
        <v>661</v>
      </c>
      <c r="C209" s="102">
        <v>2010</v>
      </c>
      <c r="D209" s="103">
        <v>74584</v>
      </c>
      <c r="E209" s="103">
        <v>52173</v>
      </c>
      <c r="F209" s="78">
        <f t="shared" si="62"/>
        <v>0.69952000429046446</v>
      </c>
      <c r="G209" s="81" t="s">
        <v>7</v>
      </c>
      <c r="H209" s="93">
        <v>23950</v>
      </c>
      <c r="I209" s="106">
        <v>16501</v>
      </c>
      <c r="J209" s="81" t="s">
        <v>4</v>
      </c>
      <c r="K209" s="106">
        <v>7449</v>
      </c>
      <c r="L209" s="94">
        <v>0.14277499856247483</v>
      </c>
      <c r="M209" s="95">
        <v>9.9873967606993463E-2</v>
      </c>
      <c r="N209" s="107">
        <f t="shared" si="63"/>
        <v>3725</v>
      </c>
      <c r="O209" s="107" t="str">
        <f t="shared" si="64"/>
        <v/>
      </c>
      <c r="P209" s="108">
        <f t="shared" si="65"/>
        <v>3730</v>
      </c>
      <c r="Q209" s="96" t="str">
        <f t="shared" si="66"/>
        <v/>
      </c>
      <c r="R209" s="109">
        <f t="shared" si="67"/>
        <v>746</v>
      </c>
      <c r="S209" s="85" t="str">
        <f t="shared" si="68"/>
        <v/>
      </c>
      <c r="T209" s="78">
        <f t="shared" si="69"/>
        <v>9.9873967606993463E-2</v>
      </c>
      <c r="U209" s="104">
        <f t="shared" si="70"/>
        <v>0.79939397189745787</v>
      </c>
      <c r="W209" s="13" t="str">
        <f t="shared" si="71"/>
        <v>Lab</v>
      </c>
      <c r="X209" s="13" t="str">
        <f t="shared" si="72"/>
        <v>Lab</v>
      </c>
      <c r="Y209" s="13" t="str">
        <f t="shared" si="73"/>
        <v>Lab</v>
      </c>
      <c r="Z209" s="13" t="str">
        <f t="shared" si="74"/>
        <v>Con</v>
      </c>
      <c r="AA209" s="13" t="str">
        <f>G209</f>
        <v>Lab</v>
      </c>
      <c r="AB209" s="13" t="str">
        <f>G209</f>
        <v>Lab</v>
      </c>
      <c r="AC209" s="13" t="str">
        <f>G209</f>
        <v>Lab</v>
      </c>
    </row>
    <row r="210" spans="1:29" ht="15.75" x14ac:dyDescent="0.25">
      <c r="A210" s="100" t="s">
        <v>220</v>
      </c>
      <c r="B210" s="101" t="s">
        <v>661</v>
      </c>
      <c r="C210" s="102">
        <v>2010</v>
      </c>
      <c r="D210" s="103">
        <v>66627</v>
      </c>
      <c r="E210" s="103">
        <v>45892</v>
      </c>
      <c r="F210" s="78">
        <f t="shared" si="62"/>
        <v>0.68878982994881954</v>
      </c>
      <c r="G210" s="81" t="s">
        <v>4</v>
      </c>
      <c r="H210" s="93">
        <v>17457</v>
      </c>
      <c r="I210" s="106">
        <v>13263</v>
      </c>
      <c r="J210" s="81" t="s">
        <v>7</v>
      </c>
      <c r="K210" s="106">
        <v>4194</v>
      </c>
      <c r="L210" s="94">
        <v>9.1388477294517559E-2</v>
      </c>
      <c r="M210" s="95">
        <v>6.2947453734972306E-2</v>
      </c>
      <c r="N210" s="107">
        <f t="shared" si="63"/>
        <v>2098</v>
      </c>
      <c r="O210" s="107">
        <f t="shared" si="64"/>
        <v>2098</v>
      </c>
      <c r="P210" s="108">
        <f t="shared" si="65"/>
        <v>3332</v>
      </c>
      <c r="Q210" s="96" t="str">
        <f t="shared" si="66"/>
        <v/>
      </c>
      <c r="R210" s="109">
        <f t="shared" si="67"/>
        <v>667</v>
      </c>
      <c r="S210" s="85" t="str">
        <f t="shared" si="68"/>
        <v/>
      </c>
      <c r="T210" s="78">
        <f t="shared" si="69"/>
        <v>6.2947453734972306E-2</v>
      </c>
      <c r="U210" s="104">
        <f t="shared" si="70"/>
        <v>0.75173728368379189</v>
      </c>
      <c r="W210" s="13" t="str">
        <f t="shared" si="71"/>
        <v>Con</v>
      </c>
      <c r="X210" s="13" t="str">
        <f t="shared" si="72"/>
        <v>Con</v>
      </c>
      <c r="Y210" s="13" t="str">
        <f t="shared" si="73"/>
        <v>Con</v>
      </c>
      <c r="Z210" s="13" t="str">
        <f t="shared" si="74"/>
        <v>Lab</v>
      </c>
      <c r="AA210" s="13" t="str">
        <f>G210</f>
        <v>Con</v>
      </c>
      <c r="AB210" s="13" t="str">
        <f>J210</f>
        <v>Lab</v>
      </c>
      <c r="AC210" s="13" t="str">
        <f>J210</f>
        <v>Lab</v>
      </c>
    </row>
    <row r="211" spans="1:29" ht="15.75" x14ac:dyDescent="0.25">
      <c r="A211" s="100" t="s">
        <v>221</v>
      </c>
      <c r="B211" s="101" t="s">
        <v>661</v>
      </c>
      <c r="C211" s="102">
        <v>2010</v>
      </c>
      <c r="D211" s="103">
        <v>63795</v>
      </c>
      <c r="E211" s="103">
        <v>47948</v>
      </c>
      <c r="F211" s="78">
        <f t="shared" si="62"/>
        <v>0.75159495258249076</v>
      </c>
      <c r="G211" s="81" t="s">
        <v>8</v>
      </c>
      <c r="H211" s="93">
        <v>18551</v>
      </c>
      <c r="I211" s="106">
        <v>16367</v>
      </c>
      <c r="J211" s="81" t="s">
        <v>7</v>
      </c>
      <c r="K211" s="106">
        <v>2184</v>
      </c>
      <c r="L211" s="94">
        <v>4.5549345123884206E-2</v>
      </c>
      <c r="M211" s="95">
        <v>3.4234657888549257E-2</v>
      </c>
      <c r="N211" s="107">
        <f t="shared" si="63"/>
        <v>1093</v>
      </c>
      <c r="O211" s="107" t="str">
        <f t="shared" si="64"/>
        <v/>
      </c>
      <c r="P211" s="108">
        <f t="shared" si="65"/>
        <v>3190</v>
      </c>
      <c r="Q211" s="96" t="str">
        <f t="shared" si="66"/>
        <v>YES</v>
      </c>
      <c r="R211" s="109">
        <f t="shared" si="67"/>
        <v>638</v>
      </c>
      <c r="S211" s="85" t="str">
        <f t="shared" si="68"/>
        <v/>
      </c>
      <c r="T211" s="78">
        <f t="shared" si="69"/>
        <v>3.4234657888549257E-2</v>
      </c>
      <c r="U211" s="104">
        <f t="shared" si="70"/>
        <v>0.78582961047104005</v>
      </c>
      <c r="W211" s="13" t="str">
        <f t="shared" si="71"/>
        <v>Lab</v>
      </c>
      <c r="X211" s="13" t="str">
        <f t="shared" si="72"/>
        <v>LD</v>
      </c>
      <c r="Y211" s="13" t="str">
        <f t="shared" si="73"/>
        <v>LD</v>
      </c>
      <c r="Z211" s="13" t="str">
        <f t="shared" si="74"/>
        <v>Lab</v>
      </c>
      <c r="AA211" s="13" t="str">
        <f>J211</f>
        <v>Lab</v>
      </c>
      <c r="AB211" s="13" t="str">
        <f t="shared" ref="AB211:AB218" si="77">G211</f>
        <v>LD</v>
      </c>
      <c r="AC211" s="13" t="str">
        <f t="shared" ref="AC211:AC218" si="78">G211</f>
        <v>LD</v>
      </c>
    </row>
    <row r="212" spans="1:29" ht="15.75" x14ac:dyDescent="0.25">
      <c r="A212" s="100" t="s">
        <v>222</v>
      </c>
      <c r="B212" s="101" t="s">
        <v>661</v>
      </c>
      <c r="C212" s="102">
        <v>2010</v>
      </c>
      <c r="D212" s="103">
        <v>66086</v>
      </c>
      <c r="E212" s="103">
        <v>42266</v>
      </c>
      <c r="F212" s="78">
        <f t="shared" si="62"/>
        <v>0.63956057258723487</v>
      </c>
      <c r="G212" s="81" t="s">
        <v>7</v>
      </c>
      <c r="H212" s="93">
        <v>25905</v>
      </c>
      <c r="I212" s="106">
        <v>8497</v>
      </c>
      <c r="J212" s="81" t="s">
        <v>12</v>
      </c>
      <c r="K212" s="106">
        <v>17408</v>
      </c>
      <c r="L212" s="94">
        <v>0.4118676950740548</v>
      </c>
      <c r="M212" s="95">
        <v>0.26341433889174709</v>
      </c>
      <c r="N212" s="107">
        <f t="shared" si="63"/>
        <v>8705</v>
      </c>
      <c r="O212" s="107" t="str">
        <f t="shared" si="64"/>
        <v/>
      </c>
      <c r="P212" s="108">
        <f t="shared" si="65"/>
        <v>3305</v>
      </c>
      <c r="Q212" s="96" t="str">
        <f t="shared" si="66"/>
        <v/>
      </c>
      <c r="R212" s="109">
        <f t="shared" si="67"/>
        <v>661</v>
      </c>
      <c r="S212" s="85" t="str">
        <f t="shared" si="68"/>
        <v/>
      </c>
      <c r="T212" s="78">
        <f t="shared" si="69"/>
        <v>0.26341433889174709</v>
      </c>
      <c r="U212" s="104">
        <f t="shared" si="70"/>
        <v>0.90297491147898201</v>
      </c>
      <c r="W212" s="13" t="str">
        <f t="shared" si="71"/>
        <v>Lab</v>
      </c>
      <c r="X212" s="13" t="str">
        <f t="shared" si="72"/>
        <v>Lab</v>
      </c>
      <c r="Y212" s="13" t="str">
        <f t="shared" si="73"/>
        <v>Lab</v>
      </c>
      <c r="Z212" s="13" t="str">
        <f t="shared" si="74"/>
        <v>Lab</v>
      </c>
      <c r="AA212" s="13" t="str">
        <f>G212</f>
        <v>Lab</v>
      </c>
      <c r="AB212" s="13" t="str">
        <f t="shared" si="77"/>
        <v>Lab</v>
      </c>
      <c r="AC212" s="13" t="str">
        <f t="shared" si="78"/>
        <v>Lab</v>
      </c>
    </row>
    <row r="213" spans="1:29" ht="15.75" x14ac:dyDescent="0.25">
      <c r="A213" s="100" t="s">
        <v>223</v>
      </c>
      <c r="B213" s="101" t="s">
        <v>661</v>
      </c>
      <c r="C213" s="102">
        <v>2010</v>
      </c>
      <c r="D213" s="103">
        <v>65471</v>
      </c>
      <c r="E213" s="103">
        <v>40568</v>
      </c>
      <c r="F213" s="78">
        <f t="shared" si="62"/>
        <v>0.61963312000733151</v>
      </c>
      <c r="G213" s="81" t="s">
        <v>12</v>
      </c>
      <c r="H213" s="93">
        <v>15350</v>
      </c>
      <c r="I213" s="106">
        <v>13529</v>
      </c>
      <c r="J213" s="81" t="s">
        <v>7</v>
      </c>
      <c r="K213" s="106">
        <v>1821</v>
      </c>
      <c r="L213" s="94">
        <v>4.488759613488464E-2</v>
      </c>
      <c r="M213" s="95">
        <v>2.7813841242687602E-2</v>
      </c>
      <c r="N213" s="107">
        <f t="shared" si="63"/>
        <v>911</v>
      </c>
      <c r="O213" s="107" t="str">
        <f t="shared" si="64"/>
        <v/>
      </c>
      <c r="P213" s="108">
        <f t="shared" si="65"/>
        <v>3274</v>
      </c>
      <c r="Q213" s="96" t="str">
        <f t="shared" si="66"/>
        <v>YES</v>
      </c>
      <c r="R213" s="109">
        <f t="shared" si="67"/>
        <v>655</v>
      </c>
      <c r="S213" s="85" t="str">
        <f t="shared" si="68"/>
        <v/>
      </c>
      <c r="T213" s="78">
        <f t="shared" si="69"/>
        <v>2.7813841242687602E-2</v>
      </c>
      <c r="U213" s="104">
        <f t="shared" si="70"/>
        <v>0.6474469612500191</v>
      </c>
      <c r="W213" s="13" t="str">
        <f t="shared" si="71"/>
        <v>Lab</v>
      </c>
      <c r="X213" s="13" t="str">
        <f t="shared" si="72"/>
        <v>SNP</v>
      </c>
      <c r="Y213" s="13" t="str">
        <f t="shared" si="73"/>
        <v>Lab</v>
      </c>
      <c r="Z213" s="13" t="str">
        <f t="shared" si="74"/>
        <v>Lab</v>
      </c>
      <c r="AA213" s="13" t="str">
        <f>J213</f>
        <v>Lab</v>
      </c>
      <c r="AB213" s="13" t="str">
        <f t="shared" si="77"/>
        <v>SNP</v>
      </c>
      <c r="AC213" s="13" t="str">
        <f t="shared" si="78"/>
        <v>SNP</v>
      </c>
    </row>
    <row r="214" spans="1:29" ht="15.75" x14ac:dyDescent="0.25">
      <c r="A214" s="100" t="s">
        <v>224</v>
      </c>
      <c r="B214" s="101" t="s">
        <v>661</v>
      </c>
      <c r="C214" s="102">
        <v>2010</v>
      </c>
      <c r="D214" s="103">
        <v>63013</v>
      </c>
      <c r="E214" s="103">
        <v>37126</v>
      </c>
      <c r="F214" s="78">
        <f t="shared" si="62"/>
        <v>0.58918001047402913</v>
      </c>
      <c r="G214" s="81" t="s">
        <v>7</v>
      </c>
      <c r="H214" s="93">
        <v>17994</v>
      </c>
      <c r="I214" s="106">
        <v>10716</v>
      </c>
      <c r="J214" s="81" t="s">
        <v>12</v>
      </c>
      <c r="K214" s="106">
        <v>7278</v>
      </c>
      <c r="L214" s="94">
        <v>0.19603512363303346</v>
      </c>
      <c r="M214" s="95">
        <v>0.11549997619538825</v>
      </c>
      <c r="N214" s="107">
        <f t="shared" si="63"/>
        <v>3640</v>
      </c>
      <c r="O214" s="107" t="str">
        <f t="shared" si="64"/>
        <v/>
      </c>
      <c r="P214" s="108">
        <f t="shared" si="65"/>
        <v>3151</v>
      </c>
      <c r="Q214" s="96" t="str">
        <f t="shared" si="66"/>
        <v/>
      </c>
      <c r="R214" s="109">
        <f t="shared" si="67"/>
        <v>631</v>
      </c>
      <c r="S214" s="85" t="str">
        <f t="shared" si="68"/>
        <v/>
      </c>
      <c r="T214" s="78">
        <f t="shared" si="69"/>
        <v>0.11549997619538825</v>
      </c>
      <c r="U214" s="104">
        <f t="shared" si="70"/>
        <v>0.70467998666941734</v>
      </c>
      <c r="W214" s="13" t="str">
        <f t="shared" si="71"/>
        <v>Lab</v>
      </c>
      <c r="X214" s="13" t="str">
        <f t="shared" si="72"/>
        <v>Lab</v>
      </c>
      <c r="Y214" s="13" t="str">
        <f t="shared" si="73"/>
        <v>SNP</v>
      </c>
      <c r="Z214" s="13" t="str">
        <f t="shared" si="74"/>
        <v>SNP</v>
      </c>
      <c r="AA214" s="13" t="str">
        <f>G214</f>
        <v>Lab</v>
      </c>
      <c r="AB214" s="13" t="str">
        <f t="shared" si="77"/>
        <v>Lab</v>
      </c>
      <c r="AC214" s="13" t="str">
        <f t="shared" si="78"/>
        <v>Lab</v>
      </c>
    </row>
    <row r="215" spans="1:29" ht="15.75" x14ac:dyDescent="0.25">
      <c r="A215" s="100" t="s">
        <v>225</v>
      </c>
      <c r="B215" s="101" t="s">
        <v>661</v>
      </c>
      <c r="C215" s="102">
        <v>2010</v>
      </c>
      <c r="D215" s="103">
        <v>73590</v>
      </c>
      <c r="E215" s="103">
        <v>48947</v>
      </c>
      <c r="F215" s="78">
        <f t="shared" si="62"/>
        <v>0.66513113194727547</v>
      </c>
      <c r="G215" s="81" t="s">
        <v>7</v>
      </c>
      <c r="H215" s="93">
        <v>22639</v>
      </c>
      <c r="I215" s="106">
        <v>17169</v>
      </c>
      <c r="J215" s="81" t="s">
        <v>8</v>
      </c>
      <c r="K215" s="106">
        <v>5470</v>
      </c>
      <c r="L215" s="94">
        <v>0.1117535293276401</v>
      </c>
      <c r="M215" s="95">
        <v>7.4330751460796304E-2</v>
      </c>
      <c r="N215" s="107">
        <f t="shared" si="63"/>
        <v>2736</v>
      </c>
      <c r="O215" s="107" t="str">
        <f t="shared" si="64"/>
        <v/>
      </c>
      <c r="P215" s="108">
        <f t="shared" si="65"/>
        <v>3680</v>
      </c>
      <c r="Q215" s="96" t="str">
        <f t="shared" si="66"/>
        <v/>
      </c>
      <c r="R215" s="109">
        <f t="shared" si="67"/>
        <v>736</v>
      </c>
      <c r="S215" s="85" t="str">
        <f t="shared" si="68"/>
        <v/>
      </c>
      <c r="T215" s="78">
        <f t="shared" si="69"/>
        <v>7.4330751460796304E-2</v>
      </c>
      <c r="U215" s="104">
        <f t="shared" si="70"/>
        <v>0.73946188340807173</v>
      </c>
      <c r="W215" s="13" t="str">
        <f t="shared" si="71"/>
        <v>Lab</v>
      </c>
      <c r="X215" s="13" t="str">
        <f t="shared" si="72"/>
        <v>Lab</v>
      </c>
      <c r="Y215" s="13" t="str">
        <f t="shared" si="73"/>
        <v>LD</v>
      </c>
      <c r="Z215" s="13" t="str">
        <f t="shared" si="74"/>
        <v>LD</v>
      </c>
      <c r="AA215" s="13" t="str">
        <f>G215</f>
        <v>Lab</v>
      </c>
      <c r="AB215" s="13" t="str">
        <f t="shared" si="77"/>
        <v>Lab</v>
      </c>
      <c r="AC215" s="13" t="str">
        <f t="shared" si="78"/>
        <v>Lab</v>
      </c>
    </row>
    <row r="216" spans="1:29" ht="15.75" x14ac:dyDescent="0.25">
      <c r="A216" s="100" t="s">
        <v>226</v>
      </c>
      <c r="B216" s="101" t="s">
        <v>670</v>
      </c>
      <c r="C216" s="102">
        <v>2010</v>
      </c>
      <c r="D216" s="103">
        <v>67544</v>
      </c>
      <c r="E216" s="103">
        <v>40967</v>
      </c>
      <c r="F216" s="78">
        <f t="shared" si="62"/>
        <v>0.60652315527656042</v>
      </c>
      <c r="G216" s="81" t="s">
        <v>7</v>
      </c>
      <c r="H216" s="93">
        <v>20698</v>
      </c>
      <c r="I216" s="106">
        <v>8622</v>
      </c>
      <c r="J216" s="81" t="s">
        <v>4</v>
      </c>
      <c r="K216" s="106">
        <v>12076</v>
      </c>
      <c r="L216" s="94">
        <v>0.29477384236092463</v>
      </c>
      <c r="M216" s="95">
        <v>0.17878716096174346</v>
      </c>
      <c r="N216" s="107">
        <f t="shared" si="63"/>
        <v>6039</v>
      </c>
      <c r="O216" s="107" t="str">
        <f t="shared" si="64"/>
        <v/>
      </c>
      <c r="P216" s="108">
        <f t="shared" si="65"/>
        <v>3378</v>
      </c>
      <c r="Q216" s="96" t="str">
        <f t="shared" si="66"/>
        <v/>
      </c>
      <c r="R216" s="109">
        <f t="shared" si="67"/>
        <v>676</v>
      </c>
      <c r="S216" s="85" t="str">
        <f t="shared" si="68"/>
        <v/>
      </c>
      <c r="T216" s="78">
        <f t="shared" si="69"/>
        <v>0.17878716096174346</v>
      </c>
      <c r="U216" s="104">
        <f t="shared" si="70"/>
        <v>0.78531031623830394</v>
      </c>
      <c r="W216" s="13" t="str">
        <f t="shared" si="71"/>
        <v>Lab</v>
      </c>
      <c r="X216" s="13" t="str">
        <f t="shared" si="72"/>
        <v>Lab</v>
      </c>
      <c r="Y216" s="13" t="str">
        <f t="shared" si="73"/>
        <v>Lab</v>
      </c>
      <c r="Z216" s="13" t="str">
        <f t="shared" si="74"/>
        <v>Con</v>
      </c>
      <c r="AA216" s="13" t="str">
        <f>G216</f>
        <v>Lab</v>
      </c>
      <c r="AB216" s="13" t="str">
        <f t="shared" si="77"/>
        <v>Lab</v>
      </c>
      <c r="AC216" s="13" t="str">
        <f t="shared" si="78"/>
        <v>Lab</v>
      </c>
    </row>
    <row r="217" spans="1:29" ht="15.75" x14ac:dyDescent="0.25">
      <c r="A217" s="100" t="s">
        <v>227</v>
      </c>
      <c r="B217" s="101" t="s">
        <v>670</v>
      </c>
      <c r="C217" s="102">
        <v>2010</v>
      </c>
      <c r="D217" s="103">
        <v>70350</v>
      </c>
      <c r="E217" s="103">
        <v>43815</v>
      </c>
      <c r="F217" s="78">
        <f t="shared" si="62"/>
        <v>0.62281449893390195</v>
      </c>
      <c r="G217" s="81" t="s">
        <v>7</v>
      </c>
      <c r="H217" s="93">
        <v>18539</v>
      </c>
      <c r="I217" s="106">
        <v>10927</v>
      </c>
      <c r="J217" s="81" t="s">
        <v>8</v>
      </c>
      <c r="K217" s="106">
        <v>7612</v>
      </c>
      <c r="L217" s="94">
        <v>0.17373045760584274</v>
      </c>
      <c r="M217" s="95">
        <v>0.10820184790334043</v>
      </c>
      <c r="N217" s="107">
        <f t="shared" si="63"/>
        <v>3807</v>
      </c>
      <c r="O217" s="107" t="str">
        <f t="shared" si="64"/>
        <v/>
      </c>
      <c r="P217" s="108">
        <f t="shared" si="65"/>
        <v>3518</v>
      </c>
      <c r="Q217" s="96" t="str">
        <f t="shared" si="66"/>
        <v/>
      </c>
      <c r="R217" s="109">
        <f t="shared" si="67"/>
        <v>704</v>
      </c>
      <c r="S217" s="85" t="str">
        <f t="shared" si="68"/>
        <v/>
      </c>
      <c r="T217" s="78">
        <f t="shared" si="69"/>
        <v>0.10820184790334043</v>
      </c>
      <c r="U217" s="104">
        <f t="shared" si="70"/>
        <v>0.73101634683724237</v>
      </c>
      <c r="W217" s="13" t="str">
        <f t="shared" si="71"/>
        <v>Lab</v>
      </c>
      <c r="X217" s="13" t="str">
        <f t="shared" si="72"/>
        <v>Lab</v>
      </c>
      <c r="Y217" s="13" t="str">
        <f t="shared" si="73"/>
        <v>LD</v>
      </c>
      <c r="Z217" s="13" t="str">
        <f t="shared" si="74"/>
        <v>LD</v>
      </c>
      <c r="AA217" s="13" t="str">
        <f>G217</f>
        <v>Lab</v>
      </c>
      <c r="AB217" s="13" t="str">
        <f t="shared" si="77"/>
        <v>Lab</v>
      </c>
      <c r="AC217" s="13" t="str">
        <f t="shared" si="78"/>
        <v>Lab</v>
      </c>
    </row>
    <row r="218" spans="1:29" ht="15.75" x14ac:dyDescent="0.25">
      <c r="A218" s="100" t="s">
        <v>228</v>
      </c>
      <c r="B218" s="101" t="s">
        <v>672</v>
      </c>
      <c r="C218" s="102">
        <v>2010</v>
      </c>
      <c r="D218" s="103">
        <v>45354</v>
      </c>
      <c r="E218" s="103">
        <v>28906</v>
      </c>
      <c r="F218" s="78">
        <f t="shared" si="62"/>
        <v>0.63734180006173657</v>
      </c>
      <c r="G218" s="81" t="s">
        <v>9</v>
      </c>
      <c r="H218" s="93">
        <v>12814</v>
      </c>
      <c r="I218" s="106">
        <v>6447</v>
      </c>
      <c r="J218" s="81" t="s">
        <v>4</v>
      </c>
      <c r="K218" s="106">
        <v>6367</v>
      </c>
      <c r="L218" s="94">
        <v>0.22026568878433544</v>
      </c>
      <c r="M218" s="95">
        <v>0.1403845305816466</v>
      </c>
      <c r="N218" s="107">
        <f t="shared" si="63"/>
        <v>3184</v>
      </c>
      <c r="O218" s="107" t="str">
        <f t="shared" si="64"/>
        <v/>
      </c>
      <c r="P218" s="108">
        <f t="shared" si="65"/>
        <v>2268</v>
      </c>
      <c r="Q218" s="96" t="str">
        <f t="shared" si="66"/>
        <v/>
      </c>
      <c r="R218" s="109">
        <f t="shared" si="67"/>
        <v>454</v>
      </c>
      <c r="S218" s="85" t="str">
        <f t="shared" si="68"/>
        <v/>
      </c>
      <c r="T218" s="78">
        <f t="shared" si="69"/>
        <v>0.1403845305816466</v>
      </c>
      <c r="U218" s="104">
        <f t="shared" si="70"/>
        <v>0.77772633064338315</v>
      </c>
      <c r="W218" s="13" t="str">
        <f t="shared" si="71"/>
        <v>PC</v>
      </c>
      <c r="X218" s="13" t="str">
        <f t="shared" si="72"/>
        <v>PC</v>
      </c>
      <c r="Y218" s="13" t="str">
        <f t="shared" si="73"/>
        <v>PC</v>
      </c>
      <c r="Z218" s="13" t="str">
        <f t="shared" si="74"/>
        <v>Con</v>
      </c>
      <c r="AA218" s="13" t="str">
        <f>G218</f>
        <v>PC</v>
      </c>
      <c r="AB218" s="13" t="str">
        <f t="shared" si="77"/>
        <v>PC</v>
      </c>
      <c r="AC218" s="13" t="str">
        <f t="shared" si="78"/>
        <v>PC</v>
      </c>
    </row>
    <row r="219" spans="1:29" ht="15.75" x14ac:dyDescent="0.25">
      <c r="A219" s="100" t="s">
        <v>229</v>
      </c>
      <c r="B219" s="101" t="s">
        <v>666</v>
      </c>
      <c r="C219" s="102">
        <v>2010</v>
      </c>
      <c r="D219" s="103">
        <v>70251</v>
      </c>
      <c r="E219" s="103">
        <v>47200</v>
      </c>
      <c r="F219" s="78">
        <f t="shared" si="62"/>
        <v>0.67187655691733927</v>
      </c>
      <c r="G219" s="81" t="s">
        <v>4</v>
      </c>
      <c r="H219" s="93">
        <v>17944</v>
      </c>
      <c r="I219" s="106">
        <v>14228</v>
      </c>
      <c r="J219" s="81" t="s">
        <v>7</v>
      </c>
      <c r="K219" s="106">
        <v>3716</v>
      </c>
      <c r="L219" s="94">
        <v>7.8728813559322028E-2</v>
      </c>
      <c r="M219" s="95">
        <v>5.2896044184424423E-2</v>
      </c>
      <c r="N219" s="107">
        <f t="shared" si="63"/>
        <v>1859</v>
      </c>
      <c r="O219" s="107">
        <f t="shared" si="64"/>
        <v>1859</v>
      </c>
      <c r="P219" s="108">
        <f t="shared" si="65"/>
        <v>3513</v>
      </c>
      <c r="Q219" s="96" t="str">
        <f t="shared" si="66"/>
        <v/>
      </c>
      <c r="R219" s="109">
        <f t="shared" si="67"/>
        <v>703</v>
      </c>
      <c r="S219" s="85" t="str">
        <f t="shared" si="68"/>
        <v/>
      </c>
      <c r="T219" s="78">
        <f t="shared" si="69"/>
        <v>5.2896044184424423E-2</v>
      </c>
      <c r="U219" s="104">
        <f t="shared" si="70"/>
        <v>0.72477260110176367</v>
      </c>
      <c r="W219" s="13" t="str">
        <f t="shared" si="71"/>
        <v>Con</v>
      </c>
      <c r="X219" s="13" t="str">
        <f t="shared" si="72"/>
        <v>Con</v>
      </c>
      <c r="Y219" s="13" t="str">
        <f t="shared" si="73"/>
        <v>Lab</v>
      </c>
      <c r="Z219" s="13" t="str">
        <f t="shared" si="74"/>
        <v>Lab</v>
      </c>
      <c r="AA219" s="13" t="str">
        <f>J219</f>
        <v>Lab</v>
      </c>
      <c r="AB219" s="13" t="str">
        <f>J219</f>
        <v>Lab</v>
      </c>
      <c r="AC219" s="13" t="str">
        <f>J219</f>
        <v>Lab</v>
      </c>
    </row>
    <row r="220" spans="1:29" ht="15.75" x14ac:dyDescent="0.25">
      <c r="A220" s="100" t="s">
        <v>230</v>
      </c>
      <c r="B220" s="101" t="s">
        <v>666</v>
      </c>
      <c r="C220" s="102">
        <v>2010</v>
      </c>
      <c r="D220" s="103">
        <v>73104</v>
      </c>
      <c r="E220" s="103">
        <v>47678</v>
      </c>
      <c r="F220" s="78">
        <f t="shared" si="62"/>
        <v>0.6521941343838914</v>
      </c>
      <c r="G220" s="81" t="s">
        <v>7</v>
      </c>
      <c r="H220" s="93">
        <v>24023</v>
      </c>
      <c r="I220" s="106">
        <v>14722</v>
      </c>
      <c r="J220" s="81" t="s">
        <v>4</v>
      </c>
      <c r="K220" s="106">
        <v>9301</v>
      </c>
      <c r="L220" s="94">
        <v>0.19507949158941232</v>
      </c>
      <c r="M220" s="95">
        <v>0.12722970015320639</v>
      </c>
      <c r="N220" s="107">
        <f t="shared" si="63"/>
        <v>4651</v>
      </c>
      <c r="O220" s="107" t="str">
        <f t="shared" si="64"/>
        <v/>
      </c>
      <c r="P220" s="108">
        <f t="shared" si="65"/>
        <v>3656</v>
      </c>
      <c r="Q220" s="96" t="str">
        <f t="shared" si="66"/>
        <v/>
      </c>
      <c r="R220" s="109">
        <f t="shared" si="67"/>
        <v>732</v>
      </c>
      <c r="S220" s="85" t="str">
        <f t="shared" si="68"/>
        <v/>
      </c>
      <c r="T220" s="78">
        <f t="shared" si="69"/>
        <v>0.12722970015320639</v>
      </c>
      <c r="U220" s="104">
        <f t="shared" si="70"/>
        <v>0.77942383453709785</v>
      </c>
      <c r="W220" s="13" t="str">
        <f t="shared" si="71"/>
        <v>Lab</v>
      </c>
      <c r="X220" s="13" t="str">
        <f t="shared" si="72"/>
        <v>Lab</v>
      </c>
      <c r="Y220" s="13" t="str">
        <f t="shared" si="73"/>
        <v>Lab</v>
      </c>
      <c r="Z220" s="13" t="str">
        <f t="shared" si="74"/>
        <v>Con</v>
      </c>
      <c r="AA220" s="13" t="str">
        <f t="shared" ref="AA220:AA225" si="79">G220</f>
        <v>Lab</v>
      </c>
      <c r="AB220" s="13" t="str">
        <f t="shared" ref="AB220:AB235" si="80">G220</f>
        <v>Lab</v>
      </c>
      <c r="AC220" s="13" t="str">
        <f t="shared" ref="AC220:AC235" si="81">G220</f>
        <v>Lab</v>
      </c>
    </row>
    <row r="221" spans="1:29" ht="15.75" x14ac:dyDescent="0.25">
      <c r="A221" s="100" t="s">
        <v>231</v>
      </c>
      <c r="B221" s="101" t="s">
        <v>666</v>
      </c>
      <c r="C221" s="102">
        <v>2010</v>
      </c>
      <c r="D221" s="103">
        <v>66970</v>
      </c>
      <c r="E221" s="103">
        <v>42756</v>
      </c>
      <c r="F221" s="78">
        <f t="shared" si="62"/>
        <v>0.63843512020307602</v>
      </c>
      <c r="G221" s="81" t="s">
        <v>7</v>
      </c>
      <c r="H221" s="93">
        <v>22024</v>
      </c>
      <c r="I221" s="106">
        <v>12733</v>
      </c>
      <c r="J221" s="81" t="s">
        <v>4</v>
      </c>
      <c r="K221" s="106">
        <v>9291</v>
      </c>
      <c r="L221" s="94">
        <v>0.21730283468986808</v>
      </c>
      <c r="M221" s="95">
        <v>0.1387337613856951</v>
      </c>
      <c r="N221" s="107">
        <f t="shared" si="63"/>
        <v>4646</v>
      </c>
      <c r="O221" s="107" t="str">
        <f t="shared" si="64"/>
        <v/>
      </c>
      <c r="P221" s="108">
        <f t="shared" si="65"/>
        <v>3349</v>
      </c>
      <c r="Q221" s="96" t="str">
        <f t="shared" si="66"/>
        <v/>
      </c>
      <c r="R221" s="109">
        <f t="shared" si="67"/>
        <v>670</v>
      </c>
      <c r="S221" s="85" t="str">
        <f t="shared" si="68"/>
        <v/>
      </c>
      <c r="T221" s="78">
        <f t="shared" si="69"/>
        <v>0.1387337613856951</v>
      </c>
      <c r="U221" s="104">
        <f t="shared" si="70"/>
        <v>0.77716888158877118</v>
      </c>
      <c r="W221" s="13" t="str">
        <f t="shared" si="71"/>
        <v>Lab</v>
      </c>
      <c r="X221" s="13" t="str">
        <f t="shared" si="72"/>
        <v>Lab</v>
      </c>
      <c r="Y221" s="13" t="str">
        <f t="shared" si="73"/>
        <v>Lab</v>
      </c>
      <c r="Z221" s="13" t="str">
        <f t="shared" si="74"/>
        <v>Con</v>
      </c>
      <c r="AA221" s="13" t="str">
        <f t="shared" si="79"/>
        <v>Lab</v>
      </c>
      <c r="AB221" s="13" t="str">
        <f t="shared" si="80"/>
        <v>Lab</v>
      </c>
      <c r="AC221" s="13" t="str">
        <f t="shared" si="81"/>
        <v>Lab</v>
      </c>
    </row>
    <row r="222" spans="1:29" ht="15.75" x14ac:dyDescent="0.25">
      <c r="A222" s="100" t="s">
        <v>232</v>
      </c>
      <c r="B222" s="101" t="s">
        <v>670</v>
      </c>
      <c r="C222" s="102">
        <v>2010</v>
      </c>
      <c r="D222" s="103">
        <v>63879</v>
      </c>
      <c r="E222" s="103">
        <v>34914</v>
      </c>
      <c r="F222" s="78">
        <f t="shared" si="62"/>
        <v>0.54656459869440666</v>
      </c>
      <c r="G222" s="81" t="s">
        <v>7</v>
      </c>
      <c r="H222" s="93">
        <v>20579</v>
      </c>
      <c r="I222" s="106">
        <v>5597</v>
      </c>
      <c r="J222" s="81" t="s">
        <v>8</v>
      </c>
      <c r="K222" s="106">
        <v>14982</v>
      </c>
      <c r="L222" s="94">
        <v>0.42911153119092627</v>
      </c>
      <c r="M222" s="95">
        <v>0.23453717184051096</v>
      </c>
      <c r="N222" s="107">
        <f t="shared" si="63"/>
        <v>7492</v>
      </c>
      <c r="O222" s="107" t="str">
        <f t="shared" si="64"/>
        <v/>
      </c>
      <c r="P222" s="108">
        <f t="shared" si="65"/>
        <v>3194</v>
      </c>
      <c r="Q222" s="96" t="str">
        <f t="shared" si="66"/>
        <v/>
      </c>
      <c r="R222" s="109">
        <f t="shared" si="67"/>
        <v>639</v>
      </c>
      <c r="S222" s="85" t="str">
        <f t="shared" si="68"/>
        <v/>
      </c>
      <c r="T222" s="78">
        <f t="shared" si="69"/>
        <v>0.23453717184051096</v>
      </c>
      <c r="U222" s="104">
        <f t="shared" si="70"/>
        <v>0.78110177053491758</v>
      </c>
      <c r="W222" s="13" t="str">
        <f t="shared" si="71"/>
        <v>Lab</v>
      </c>
      <c r="X222" s="13" t="str">
        <f t="shared" si="72"/>
        <v>Lab</v>
      </c>
      <c r="Y222" s="13" t="str">
        <f t="shared" si="73"/>
        <v>Lab</v>
      </c>
      <c r="Z222" s="13" t="str">
        <f t="shared" si="74"/>
        <v>LD</v>
      </c>
      <c r="AA222" s="13" t="str">
        <f t="shared" si="79"/>
        <v>Lab</v>
      </c>
      <c r="AB222" s="13" t="str">
        <f t="shared" si="80"/>
        <v>Lab</v>
      </c>
      <c r="AC222" s="13" t="str">
        <f t="shared" si="81"/>
        <v>Lab</v>
      </c>
    </row>
    <row r="223" spans="1:29" ht="15.75" x14ac:dyDescent="0.25">
      <c r="A223" s="100" t="s">
        <v>233</v>
      </c>
      <c r="B223" s="101" t="s">
        <v>666</v>
      </c>
      <c r="C223" s="102">
        <v>2010</v>
      </c>
      <c r="D223" s="103">
        <v>90674</v>
      </c>
      <c r="E223" s="103">
        <v>50373</v>
      </c>
      <c r="F223" s="78">
        <f t="shared" si="62"/>
        <v>0.55553962547146918</v>
      </c>
      <c r="G223" s="81" t="s">
        <v>7</v>
      </c>
      <c r="H223" s="93">
        <v>35471</v>
      </c>
      <c r="I223" s="106">
        <v>7645</v>
      </c>
      <c r="J223" s="81" t="s">
        <v>4</v>
      </c>
      <c r="K223" s="106">
        <v>27826</v>
      </c>
      <c r="L223" s="94">
        <v>0.55239910269390347</v>
      </c>
      <c r="M223" s="95">
        <v>0.30687959062134679</v>
      </c>
      <c r="N223" s="107">
        <f t="shared" si="63"/>
        <v>13914</v>
      </c>
      <c r="O223" s="107" t="str">
        <f t="shared" si="64"/>
        <v/>
      </c>
      <c r="P223" s="108">
        <f t="shared" si="65"/>
        <v>4534</v>
      </c>
      <c r="Q223" s="96" t="str">
        <f t="shared" si="66"/>
        <v/>
      </c>
      <c r="R223" s="109">
        <f t="shared" si="67"/>
        <v>907</v>
      </c>
      <c r="S223" s="85" t="str">
        <f t="shared" si="68"/>
        <v/>
      </c>
      <c r="T223" s="78">
        <f t="shared" si="69"/>
        <v>0.30687959062134679</v>
      </c>
      <c r="U223" s="104">
        <f t="shared" si="70"/>
        <v>0.86241921609281591</v>
      </c>
      <c r="W223" s="13" t="str">
        <f t="shared" si="71"/>
        <v>Lab</v>
      </c>
      <c r="X223" s="13" t="str">
        <f t="shared" si="72"/>
        <v>Lab</v>
      </c>
      <c r="Y223" s="13" t="str">
        <f t="shared" si="73"/>
        <v>Lab</v>
      </c>
      <c r="Z223" s="13" t="str">
        <f t="shared" si="74"/>
        <v>Lab</v>
      </c>
      <c r="AA223" s="13" t="str">
        <f t="shared" si="79"/>
        <v>Lab</v>
      </c>
      <c r="AB223" s="13" t="str">
        <f t="shared" si="80"/>
        <v>Lab</v>
      </c>
      <c r="AC223" s="13" t="str">
        <f t="shared" si="81"/>
        <v>Lab</v>
      </c>
    </row>
    <row r="224" spans="1:29" ht="15.75" x14ac:dyDescent="0.25">
      <c r="A224" s="100" t="s">
        <v>234</v>
      </c>
      <c r="B224" s="101" t="s">
        <v>661</v>
      </c>
      <c r="C224" s="102">
        <v>2010</v>
      </c>
      <c r="D224" s="103">
        <v>76534</v>
      </c>
      <c r="E224" s="103">
        <v>50946</v>
      </c>
      <c r="F224" s="78">
        <f t="shared" si="62"/>
        <v>0.66566493323228892</v>
      </c>
      <c r="G224" s="81" t="s">
        <v>7</v>
      </c>
      <c r="H224" s="93">
        <v>26241</v>
      </c>
      <c r="I224" s="106">
        <v>11738</v>
      </c>
      <c r="J224" s="81" t="s">
        <v>12</v>
      </c>
      <c r="K224" s="106">
        <v>14503</v>
      </c>
      <c r="L224" s="94">
        <v>0.28467396851568327</v>
      </c>
      <c r="M224" s="95">
        <v>0.18949747824496302</v>
      </c>
      <c r="N224" s="107">
        <f t="shared" si="63"/>
        <v>7252</v>
      </c>
      <c r="O224" s="107" t="str">
        <f t="shared" si="64"/>
        <v/>
      </c>
      <c r="P224" s="108">
        <f t="shared" si="65"/>
        <v>3827</v>
      </c>
      <c r="Q224" s="96" t="str">
        <f t="shared" si="66"/>
        <v/>
      </c>
      <c r="R224" s="109">
        <f t="shared" si="67"/>
        <v>766</v>
      </c>
      <c r="S224" s="85" t="str">
        <f t="shared" si="68"/>
        <v/>
      </c>
      <c r="T224" s="78">
        <f t="shared" si="69"/>
        <v>0.18949747824496302</v>
      </c>
      <c r="U224" s="104">
        <f t="shared" si="70"/>
        <v>0.85516241147725192</v>
      </c>
      <c r="W224" s="13" t="str">
        <f t="shared" si="71"/>
        <v>Lab</v>
      </c>
      <c r="X224" s="13" t="str">
        <f t="shared" si="72"/>
        <v>Lab</v>
      </c>
      <c r="Y224" s="13" t="str">
        <f t="shared" si="73"/>
        <v>Lab</v>
      </c>
      <c r="Z224" s="13" t="str">
        <f t="shared" si="74"/>
        <v>Lab</v>
      </c>
      <c r="AA224" s="13" t="str">
        <f t="shared" si="79"/>
        <v>Lab</v>
      </c>
      <c r="AB224" s="13" t="str">
        <f t="shared" si="80"/>
        <v>Lab</v>
      </c>
      <c r="AC224" s="13" t="str">
        <f t="shared" si="81"/>
        <v>Lab</v>
      </c>
    </row>
    <row r="225" spans="1:29" ht="15.75" x14ac:dyDescent="0.25">
      <c r="A225" s="100" t="s">
        <v>235</v>
      </c>
      <c r="B225" s="101" t="s">
        <v>661</v>
      </c>
      <c r="C225" s="102">
        <v>2010</v>
      </c>
      <c r="D225" s="103">
        <v>73348</v>
      </c>
      <c r="E225" s="103">
        <v>49161</v>
      </c>
      <c r="F225" s="78">
        <f t="shared" si="62"/>
        <v>0.67024322408245629</v>
      </c>
      <c r="G225" s="81" t="s">
        <v>7</v>
      </c>
      <c r="H225" s="93">
        <v>21919</v>
      </c>
      <c r="I225" s="106">
        <v>9661</v>
      </c>
      <c r="J225" s="81" t="s">
        <v>4</v>
      </c>
      <c r="K225" s="106">
        <v>12258</v>
      </c>
      <c r="L225" s="94">
        <v>0.24934399218893025</v>
      </c>
      <c r="M225" s="95">
        <v>0.1671211212302994</v>
      </c>
      <c r="N225" s="107">
        <f t="shared" si="63"/>
        <v>6130</v>
      </c>
      <c r="O225" s="107" t="str">
        <f t="shared" si="64"/>
        <v/>
      </c>
      <c r="P225" s="108">
        <f t="shared" si="65"/>
        <v>3668</v>
      </c>
      <c r="Q225" s="96" t="str">
        <f t="shared" si="66"/>
        <v/>
      </c>
      <c r="R225" s="109">
        <f t="shared" si="67"/>
        <v>734</v>
      </c>
      <c r="S225" s="85" t="str">
        <f t="shared" si="68"/>
        <v/>
      </c>
      <c r="T225" s="78">
        <f t="shared" si="69"/>
        <v>0.1671211212302994</v>
      </c>
      <c r="U225" s="104">
        <f t="shared" si="70"/>
        <v>0.83736434531275572</v>
      </c>
      <c r="W225" s="13" t="str">
        <f t="shared" si="71"/>
        <v>Lab</v>
      </c>
      <c r="X225" s="13" t="str">
        <f t="shared" si="72"/>
        <v>Lab</v>
      </c>
      <c r="Y225" s="13" t="str">
        <f t="shared" si="73"/>
        <v>Lab</v>
      </c>
      <c r="Z225" s="13" t="str">
        <f t="shared" si="74"/>
        <v>Con</v>
      </c>
      <c r="AA225" s="13" t="str">
        <f t="shared" si="79"/>
        <v>Lab</v>
      </c>
      <c r="AB225" s="13" t="str">
        <f t="shared" si="80"/>
        <v>Lab</v>
      </c>
      <c r="AC225" s="13" t="str">
        <f t="shared" si="81"/>
        <v>Lab</v>
      </c>
    </row>
    <row r="226" spans="1:29" ht="15.75" x14ac:dyDescent="0.25">
      <c r="A226" s="100" t="s">
        <v>236</v>
      </c>
      <c r="B226" s="101" t="s">
        <v>662</v>
      </c>
      <c r="C226" s="102">
        <v>2010</v>
      </c>
      <c r="D226" s="103">
        <v>77840</v>
      </c>
      <c r="E226" s="103">
        <v>52124</v>
      </c>
      <c r="F226" s="78">
        <f t="shared" si="62"/>
        <v>0.66963001027749225</v>
      </c>
      <c r="G226" s="81" t="s">
        <v>8</v>
      </c>
      <c r="H226" s="93">
        <v>24658</v>
      </c>
      <c r="I226" s="106">
        <v>21223</v>
      </c>
      <c r="J226" s="81" t="s">
        <v>4</v>
      </c>
      <c r="K226" s="106">
        <v>3435</v>
      </c>
      <c r="L226" s="94">
        <v>6.5900544854577539E-2</v>
      </c>
      <c r="M226" s="95">
        <v>4.4128982528263104E-2</v>
      </c>
      <c r="N226" s="107">
        <f t="shared" si="63"/>
        <v>1718</v>
      </c>
      <c r="O226" s="107" t="str">
        <f t="shared" si="64"/>
        <v/>
      </c>
      <c r="P226" s="108">
        <f t="shared" si="65"/>
        <v>3892</v>
      </c>
      <c r="Q226" s="96" t="str">
        <f t="shared" si="66"/>
        <v>YES</v>
      </c>
      <c r="R226" s="109">
        <f t="shared" si="67"/>
        <v>779</v>
      </c>
      <c r="S226" s="85" t="str">
        <f t="shared" si="68"/>
        <v/>
      </c>
      <c r="T226" s="78">
        <f t="shared" si="69"/>
        <v>4.4128982528263104E-2</v>
      </c>
      <c r="U226" s="104">
        <f t="shared" si="70"/>
        <v>0.71375899280575539</v>
      </c>
      <c r="W226" s="13" t="str">
        <f t="shared" si="71"/>
        <v>Con</v>
      </c>
      <c r="X226" s="13" t="str">
        <f t="shared" si="72"/>
        <v>LD</v>
      </c>
      <c r="Y226" s="13" t="str">
        <f t="shared" si="73"/>
        <v>Con</v>
      </c>
      <c r="Z226" s="13" t="str">
        <f t="shared" si="74"/>
        <v>Con</v>
      </c>
      <c r="AA226" s="13" t="str">
        <f>J226</f>
        <v>Con</v>
      </c>
      <c r="AB226" s="13" t="str">
        <f t="shared" si="80"/>
        <v>LD</v>
      </c>
      <c r="AC226" s="13" t="str">
        <f t="shared" si="81"/>
        <v>LD</v>
      </c>
    </row>
    <row r="227" spans="1:29" ht="15.75" x14ac:dyDescent="0.25">
      <c r="A227" s="100" t="s">
        <v>237</v>
      </c>
      <c r="B227" s="101" t="s">
        <v>662</v>
      </c>
      <c r="C227" s="102">
        <v>2010</v>
      </c>
      <c r="D227" s="103">
        <v>77436</v>
      </c>
      <c r="E227" s="103">
        <v>53650</v>
      </c>
      <c r="F227" s="78">
        <f t="shared" si="62"/>
        <v>0.69283020817190966</v>
      </c>
      <c r="G227" s="81" t="s">
        <v>8</v>
      </c>
      <c r="H227" s="93">
        <v>24966</v>
      </c>
      <c r="I227" s="106">
        <v>21102</v>
      </c>
      <c r="J227" s="81" t="s">
        <v>4</v>
      </c>
      <c r="K227" s="106">
        <v>3864</v>
      </c>
      <c r="L227" s="94">
        <v>7.2022367194780987E-2</v>
      </c>
      <c r="M227" s="95">
        <v>4.989927165659383E-2</v>
      </c>
      <c r="N227" s="107">
        <f t="shared" si="63"/>
        <v>1933</v>
      </c>
      <c r="O227" s="107" t="str">
        <f t="shared" si="64"/>
        <v/>
      </c>
      <c r="P227" s="108">
        <f t="shared" si="65"/>
        <v>3872</v>
      </c>
      <c r="Q227" s="96" t="str">
        <f t="shared" si="66"/>
        <v>YES</v>
      </c>
      <c r="R227" s="109">
        <f t="shared" si="67"/>
        <v>775</v>
      </c>
      <c r="S227" s="85" t="str">
        <f t="shared" si="68"/>
        <v/>
      </c>
      <c r="T227" s="78">
        <f t="shared" si="69"/>
        <v>4.989927165659383E-2</v>
      </c>
      <c r="U227" s="104">
        <f t="shared" si="70"/>
        <v>0.74272947982850346</v>
      </c>
      <c r="W227" s="13" t="str">
        <f t="shared" si="71"/>
        <v>Con</v>
      </c>
      <c r="X227" s="13" t="str">
        <f t="shared" si="72"/>
        <v>LD</v>
      </c>
      <c r="Y227" s="13" t="str">
        <f t="shared" si="73"/>
        <v>LD</v>
      </c>
      <c r="Z227" s="13" t="str">
        <f t="shared" si="74"/>
        <v>Con</v>
      </c>
      <c r="AA227" s="13" t="str">
        <f>J227</f>
        <v>Con</v>
      </c>
      <c r="AB227" s="13" t="str">
        <f t="shared" si="80"/>
        <v>LD</v>
      </c>
      <c r="AC227" s="13" t="str">
        <f t="shared" si="81"/>
        <v>LD</v>
      </c>
    </row>
    <row r="228" spans="1:29" ht="15.75" x14ac:dyDescent="0.25">
      <c r="A228" s="100" t="s">
        <v>238</v>
      </c>
      <c r="B228" s="101" t="s">
        <v>664</v>
      </c>
      <c r="C228" s="102">
        <v>2010</v>
      </c>
      <c r="D228" s="103">
        <v>72100</v>
      </c>
      <c r="E228" s="103">
        <v>45414</v>
      </c>
      <c r="F228" s="78">
        <f t="shared" si="62"/>
        <v>0.62987517337031895</v>
      </c>
      <c r="G228" s="81" t="s">
        <v>4</v>
      </c>
      <c r="H228" s="93">
        <v>23472</v>
      </c>
      <c r="I228" s="106">
        <v>10217</v>
      </c>
      <c r="J228" s="81" t="s">
        <v>8</v>
      </c>
      <c r="K228" s="106">
        <v>13255</v>
      </c>
      <c r="L228" s="94">
        <v>0.29187034835072884</v>
      </c>
      <c r="M228" s="95">
        <v>0.18384188626907075</v>
      </c>
      <c r="N228" s="107">
        <f t="shared" si="63"/>
        <v>6628</v>
      </c>
      <c r="O228" s="107">
        <f t="shared" si="64"/>
        <v>6628</v>
      </c>
      <c r="P228" s="108">
        <f t="shared" si="65"/>
        <v>3605</v>
      </c>
      <c r="Q228" s="96" t="str">
        <f t="shared" si="66"/>
        <v/>
      </c>
      <c r="R228" s="109">
        <f t="shared" si="67"/>
        <v>721</v>
      </c>
      <c r="S228" s="85" t="str">
        <f t="shared" si="68"/>
        <v/>
      </c>
      <c r="T228" s="78">
        <f t="shared" si="69"/>
        <v>0.18384188626907075</v>
      </c>
      <c r="U228" s="104">
        <f t="shared" si="70"/>
        <v>0.81371705963938967</v>
      </c>
      <c r="W228" s="13" t="str">
        <f t="shared" si="71"/>
        <v>Con</v>
      </c>
      <c r="X228" s="13" t="str">
        <f t="shared" si="72"/>
        <v>Con</v>
      </c>
      <c r="Y228" s="13" t="str">
        <f t="shared" si="73"/>
        <v>Con</v>
      </c>
      <c r="Z228" s="13" t="str">
        <f t="shared" si="74"/>
        <v>LD</v>
      </c>
      <c r="AA228" s="13" t="str">
        <f>G228</f>
        <v>Con</v>
      </c>
      <c r="AB228" s="13" t="str">
        <f t="shared" si="80"/>
        <v>Con</v>
      </c>
      <c r="AC228" s="13" t="str">
        <f t="shared" si="81"/>
        <v>Con</v>
      </c>
    </row>
    <row r="229" spans="1:29" ht="15.75" x14ac:dyDescent="0.25">
      <c r="A229" s="100" t="s">
        <v>239</v>
      </c>
      <c r="B229" s="101" t="s">
        <v>661</v>
      </c>
      <c r="C229" s="102">
        <v>2010</v>
      </c>
      <c r="D229" s="103">
        <v>60945</v>
      </c>
      <c r="E229" s="103">
        <v>39865</v>
      </c>
      <c r="F229" s="78">
        <f t="shared" si="62"/>
        <v>0.65411436541143653</v>
      </c>
      <c r="G229" s="81" t="s">
        <v>7</v>
      </c>
      <c r="H229" s="93">
        <v>17314</v>
      </c>
      <c r="I229" s="106">
        <v>8133</v>
      </c>
      <c r="J229" s="81" t="s">
        <v>12</v>
      </c>
      <c r="K229" s="106">
        <v>9181</v>
      </c>
      <c r="L229" s="94">
        <v>0.23030227016179605</v>
      </c>
      <c r="M229" s="95">
        <v>0.15064402329969645</v>
      </c>
      <c r="N229" s="107">
        <f t="shared" si="63"/>
        <v>4591</v>
      </c>
      <c r="O229" s="107" t="str">
        <f t="shared" si="64"/>
        <v/>
      </c>
      <c r="P229" s="108">
        <f t="shared" si="65"/>
        <v>3048</v>
      </c>
      <c r="Q229" s="96" t="str">
        <f t="shared" si="66"/>
        <v/>
      </c>
      <c r="R229" s="109">
        <f t="shared" si="67"/>
        <v>610</v>
      </c>
      <c r="S229" s="85" t="str">
        <f t="shared" si="68"/>
        <v/>
      </c>
      <c r="T229" s="78">
        <f t="shared" si="69"/>
        <v>0.15064402329969645</v>
      </c>
      <c r="U229" s="104">
        <f t="shared" si="70"/>
        <v>0.80475838871113292</v>
      </c>
      <c r="W229" s="13" t="str">
        <f t="shared" si="71"/>
        <v>Lab</v>
      </c>
      <c r="X229" s="13" t="str">
        <f t="shared" si="72"/>
        <v>Lab</v>
      </c>
      <c r="Y229" s="13" t="str">
        <f t="shared" si="73"/>
        <v>Lab</v>
      </c>
      <c r="Z229" s="13" t="str">
        <f t="shared" si="74"/>
        <v>SNP</v>
      </c>
      <c r="AA229" s="13" t="str">
        <f>G229</f>
        <v>Lab</v>
      </c>
      <c r="AB229" s="13" t="str">
        <f t="shared" si="80"/>
        <v>Lab</v>
      </c>
      <c r="AC229" s="13" t="str">
        <f t="shared" si="81"/>
        <v>Lab</v>
      </c>
    </row>
    <row r="230" spans="1:29" ht="15.75" x14ac:dyDescent="0.25">
      <c r="A230" s="100" t="s">
        <v>240</v>
      </c>
      <c r="B230" s="101" t="s">
        <v>661</v>
      </c>
      <c r="C230" s="102">
        <v>2010</v>
      </c>
      <c r="D230" s="103">
        <v>69207</v>
      </c>
      <c r="E230" s="103">
        <v>47356</v>
      </c>
      <c r="F230" s="78">
        <f t="shared" si="62"/>
        <v>0.68426604245235312</v>
      </c>
      <c r="G230" s="81" t="s">
        <v>7</v>
      </c>
      <c r="H230" s="93">
        <v>17740</v>
      </c>
      <c r="I230" s="106">
        <v>16016</v>
      </c>
      <c r="J230" s="81" t="s">
        <v>8</v>
      </c>
      <c r="K230" s="106">
        <v>1724</v>
      </c>
      <c r="L230" s="94">
        <v>3.6405101782245125E-2</v>
      </c>
      <c r="M230" s="95">
        <v>2.4910774921611974E-2</v>
      </c>
      <c r="N230" s="107">
        <f t="shared" si="63"/>
        <v>863</v>
      </c>
      <c r="O230" s="107" t="str">
        <f t="shared" si="64"/>
        <v/>
      </c>
      <c r="P230" s="108">
        <f t="shared" si="65"/>
        <v>3461</v>
      </c>
      <c r="Q230" s="96" t="str">
        <f t="shared" si="66"/>
        <v>YES</v>
      </c>
      <c r="R230" s="109">
        <f t="shared" si="67"/>
        <v>693</v>
      </c>
      <c r="S230" s="85" t="str">
        <f t="shared" si="68"/>
        <v/>
      </c>
      <c r="T230" s="78">
        <f t="shared" si="69"/>
        <v>2.4910774921611974E-2</v>
      </c>
      <c r="U230" s="104">
        <f t="shared" si="70"/>
        <v>0.7091768173739651</v>
      </c>
      <c r="W230" s="13" t="str">
        <f t="shared" si="71"/>
        <v>LD</v>
      </c>
      <c r="X230" s="13" t="str">
        <f t="shared" si="72"/>
        <v>Lab</v>
      </c>
      <c r="Y230" s="13" t="str">
        <f t="shared" si="73"/>
        <v>LD</v>
      </c>
      <c r="Z230" s="13" t="str">
        <f t="shared" si="74"/>
        <v>LD</v>
      </c>
      <c r="AA230" s="13" t="str">
        <f>J230</f>
        <v>LD</v>
      </c>
      <c r="AB230" s="13" t="str">
        <f t="shared" si="80"/>
        <v>Lab</v>
      </c>
      <c r="AC230" s="13" t="str">
        <f t="shared" si="81"/>
        <v>Lab</v>
      </c>
    </row>
    <row r="231" spans="1:29" ht="15.75" x14ac:dyDescent="0.25">
      <c r="A231" s="100" t="s">
        <v>241</v>
      </c>
      <c r="B231" s="101" t="s">
        <v>661</v>
      </c>
      <c r="C231" s="102">
        <v>2010</v>
      </c>
      <c r="D231" s="103">
        <v>59362</v>
      </c>
      <c r="E231" s="103">
        <v>43801</v>
      </c>
      <c r="F231" s="78">
        <f t="shared" si="62"/>
        <v>0.73786260570735485</v>
      </c>
      <c r="G231" s="81" t="s">
        <v>7</v>
      </c>
      <c r="H231" s="93">
        <v>15215</v>
      </c>
      <c r="I231" s="106">
        <v>14899</v>
      </c>
      <c r="J231" s="81" t="s">
        <v>8</v>
      </c>
      <c r="K231" s="106">
        <v>316</v>
      </c>
      <c r="L231" s="94">
        <v>7.2144471587406679E-3</v>
      </c>
      <c r="M231" s="95">
        <v>5.323270779286412E-3</v>
      </c>
      <c r="N231" s="107">
        <f t="shared" si="63"/>
        <v>159</v>
      </c>
      <c r="O231" s="107" t="str">
        <f t="shared" si="64"/>
        <v/>
      </c>
      <c r="P231" s="108">
        <f t="shared" si="65"/>
        <v>2969</v>
      </c>
      <c r="Q231" s="96" t="str">
        <f t="shared" si="66"/>
        <v>YES</v>
      </c>
      <c r="R231" s="109">
        <f t="shared" si="67"/>
        <v>594</v>
      </c>
      <c r="S231" s="85" t="str">
        <f t="shared" si="68"/>
        <v>YES</v>
      </c>
      <c r="T231" s="78">
        <f t="shared" si="69"/>
        <v>5.323270779286412E-3</v>
      </c>
      <c r="U231" s="104">
        <f t="shared" si="70"/>
        <v>0.74318587648664125</v>
      </c>
      <c r="W231" s="13" t="str">
        <f t="shared" si="71"/>
        <v>LD</v>
      </c>
      <c r="X231" s="13" t="str">
        <f t="shared" si="72"/>
        <v>LD</v>
      </c>
      <c r="Y231" s="13" t="str">
        <f t="shared" si="73"/>
        <v>Lab</v>
      </c>
      <c r="Z231" s="13" t="str">
        <f t="shared" si="74"/>
        <v>LD</v>
      </c>
      <c r="AA231" s="13" t="str">
        <f>J231</f>
        <v>LD</v>
      </c>
      <c r="AB231" s="13" t="str">
        <f t="shared" si="80"/>
        <v>Lab</v>
      </c>
      <c r="AC231" s="13" t="str">
        <f t="shared" si="81"/>
        <v>Lab</v>
      </c>
    </row>
    <row r="232" spans="1:29" ht="15.75" x14ac:dyDescent="0.25">
      <c r="A232" s="100" t="s">
        <v>242</v>
      </c>
      <c r="B232" s="101" t="s">
        <v>661</v>
      </c>
      <c r="C232" s="102">
        <v>2010</v>
      </c>
      <c r="D232" s="103">
        <v>66361</v>
      </c>
      <c r="E232" s="103">
        <v>45462</v>
      </c>
      <c r="F232" s="78">
        <f t="shared" si="62"/>
        <v>0.6850710507677702</v>
      </c>
      <c r="G232" s="81" t="s">
        <v>7</v>
      </c>
      <c r="H232" s="93">
        <v>19473</v>
      </c>
      <c r="I232" s="106">
        <v>11026</v>
      </c>
      <c r="J232" s="81" t="s">
        <v>4</v>
      </c>
      <c r="K232" s="106">
        <v>8447</v>
      </c>
      <c r="L232" s="94">
        <v>0.18580352822137169</v>
      </c>
      <c r="M232" s="95">
        <v>0.12728861831497415</v>
      </c>
      <c r="N232" s="107">
        <f t="shared" si="63"/>
        <v>4224</v>
      </c>
      <c r="O232" s="107" t="str">
        <f t="shared" si="64"/>
        <v/>
      </c>
      <c r="P232" s="108">
        <f t="shared" si="65"/>
        <v>3319</v>
      </c>
      <c r="Q232" s="96" t="str">
        <f t="shared" si="66"/>
        <v/>
      </c>
      <c r="R232" s="109">
        <f t="shared" si="67"/>
        <v>664</v>
      </c>
      <c r="S232" s="85" t="str">
        <f t="shared" si="68"/>
        <v/>
      </c>
      <c r="T232" s="78">
        <f t="shared" si="69"/>
        <v>0.12728861831497415</v>
      </c>
      <c r="U232" s="104">
        <f t="shared" si="70"/>
        <v>0.81235966908274437</v>
      </c>
      <c r="W232" s="13" t="str">
        <f t="shared" si="71"/>
        <v>Lab</v>
      </c>
      <c r="X232" s="13" t="str">
        <f t="shared" si="72"/>
        <v>Lab</v>
      </c>
      <c r="Y232" s="13" t="str">
        <f t="shared" si="73"/>
        <v>Lab</v>
      </c>
      <c r="Z232" s="13" t="str">
        <f t="shared" si="74"/>
        <v>Con</v>
      </c>
      <c r="AA232" s="13" t="str">
        <f>G232</f>
        <v>Lab</v>
      </c>
      <c r="AB232" s="13" t="str">
        <f t="shared" si="80"/>
        <v>Lab</v>
      </c>
      <c r="AC232" s="13" t="str">
        <f t="shared" si="81"/>
        <v>Lab</v>
      </c>
    </row>
    <row r="233" spans="1:29" ht="15.75" x14ac:dyDescent="0.25">
      <c r="A233" s="100" t="s">
        <v>243</v>
      </c>
      <c r="B233" s="101" t="s">
        <v>661</v>
      </c>
      <c r="C233" s="102">
        <v>2010</v>
      </c>
      <c r="D233" s="103">
        <v>65159</v>
      </c>
      <c r="E233" s="103">
        <v>46447</v>
      </c>
      <c r="F233" s="78">
        <f t="shared" si="62"/>
        <v>0.71282554980892898</v>
      </c>
      <c r="G233" s="81" t="s">
        <v>8</v>
      </c>
      <c r="H233" s="93">
        <v>16684</v>
      </c>
      <c r="I233" s="106">
        <v>12881</v>
      </c>
      <c r="J233" s="81" t="s">
        <v>7</v>
      </c>
      <c r="K233" s="106">
        <v>3803</v>
      </c>
      <c r="L233" s="94">
        <v>8.1878269855964858E-2</v>
      </c>
      <c r="M233" s="95">
        <v>5.8364922727482005E-2</v>
      </c>
      <c r="N233" s="107">
        <f t="shared" si="63"/>
        <v>1902</v>
      </c>
      <c r="O233" s="107" t="str">
        <f t="shared" si="64"/>
        <v/>
      </c>
      <c r="P233" s="108">
        <f t="shared" si="65"/>
        <v>3258</v>
      </c>
      <c r="Q233" s="96" t="str">
        <f t="shared" si="66"/>
        <v/>
      </c>
      <c r="R233" s="109">
        <f t="shared" si="67"/>
        <v>652</v>
      </c>
      <c r="S233" s="85" t="str">
        <f t="shared" si="68"/>
        <v/>
      </c>
      <c r="T233" s="78">
        <f t="shared" si="69"/>
        <v>5.8364922727482005E-2</v>
      </c>
      <c r="U233" s="104">
        <f t="shared" si="70"/>
        <v>0.77119047253641093</v>
      </c>
      <c r="W233" s="13" t="str">
        <f t="shared" si="71"/>
        <v>LD</v>
      </c>
      <c r="X233" s="13" t="str">
        <f t="shared" si="72"/>
        <v>LD</v>
      </c>
      <c r="Y233" s="13" t="str">
        <f t="shared" si="73"/>
        <v>LD</v>
      </c>
      <c r="Z233" s="13" t="str">
        <f t="shared" si="74"/>
        <v>Lab</v>
      </c>
      <c r="AA233" s="13" t="str">
        <f>J233</f>
        <v>Lab</v>
      </c>
      <c r="AB233" s="13" t="str">
        <f t="shared" si="80"/>
        <v>LD</v>
      </c>
      <c r="AC233" s="13" t="str">
        <f t="shared" si="81"/>
        <v>LD</v>
      </c>
    </row>
    <row r="234" spans="1:29" ht="15.75" x14ac:dyDescent="0.25">
      <c r="A234" s="100" t="s">
        <v>244</v>
      </c>
      <c r="B234" s="101" t="s">
        <v>666</v>
      </c>
      <c r="C234" s="102">
        <v>2010</v>
      </c>
      <c r="D234" s="103">
        <v>63904</v>
      </c>
      <c r="E234" s="103">
        <v>40377</v>
      </c>
      <c r="F234" s="78">
        <f t="shared" si="62"/>
        <v>0.63183838257386082</v>
      </c>
      <c r="G234" s="81" t="s">
        <v>7</v>
      </c>
      <c r="H234" s="93">
        <v>21665</v>
      </c>
      <c r="I234" s="106">
        <v>12052</v>
      </c>
      <c r="J234" s="81" t="s">
        <v>4</v>
      </c>
      <c r="K234" s="106">
        <v>9613</v>
      </c>
      <c r="L234" s="94">
        <v>0.23808108576664933</v>
      </c>
      <c r="M234" s="95">
        <v>0.15042876815222833</v>
      </c>
      <c r="N234" s="107">
        <f t="shared" si="63"/>
        <v>4807</v>
      </c>
      <c r="O234" s="107" t="str">
        <f t="shared" si="64"/>
        <v/>
      </c>
      <c r="P234" s="108">
        <f t="shared" si="65"/>
        <v>3196</v>
      </c>
      <c r="Q234" s="96" t="str">
        <f t="shared" si="66"/>
        <v/>
      </c>
      <c r="R234" s="109">
        <f t="shared" si="67"/>
        <v>640</v>
      </c>
      <c r="S234" s="85" t="str">
        <f t="shared" si="68"/>
        <v/>
      </c>
      <c r="T234" s="78">
        <f t="shared" si="69"/>
        <v>0.15042876815222833</v>
      </c>
      <c r="U234" s="104">
        <f t="shared" si="70"/>
        <v>0.78226715072608921</v>
      </c>
      <c r="W234" s="13" t="str">
        <f t="shared" si="71"/>
        <v>Lab</v>
      </c>
      <c r="X234" s="13" t="str">
        <f t="shared" si="72"/>
        <v>Lab</v>
      </c>
      <c r="Y234" s="13" t="str">
        <f t="shared" si="73"/>
        <v>Lab</v>
      </c>
      <c r="Z234" s="13" t="str">
        <f t="shared" si="74"/>
        <v>Con</v>
      </c>
      <c r="AA234" s="13" t="str">
        <f>G234</f>
        <v>Lab</v>
      </c>
      <c r="AB234" s="13" t="str">
        <f t="shared" si="80"/>
        <v>Lab</v>
      </c>
      <c r="AC234" s="13" t="str">
        <f t="shared" si="81"/>
        <v>Lab</v>
      </c>
    </row>
    <row r="235" spans="1:29" ht="15.75" x14ac:dyDescent="0.25">
      <c r="A235" s="100" t="s">
        <v>245</v>
      </c>
      <c r="B235" s="101" t="s">
        <v>664</v>
      </c>
      <c r="C235" s="102">
        <v>2010</v>
      </c>
      <c r="D235" s="103">
        <v>66509</v>
      </c>
      <c r="E235" s="103">
        <v>44233</v>
      </c>
      <c r="F235" s="78">
        <f t="shared" si="62"/>
        <v>0.66506788554932417</v>
      </c>
      <c r="G235" s="81" t="s">
        <v>7</v>
      </c>
      <c r="H235" s="93">
        <v>19750</v>
      </c>
      <c r="I235" s="106">
        <v>15419</v>
      </c>
      <c r="J235" s="81" t="s">
        <v>4</v>
      </c>
      <c r="K235" s="106">
        <v>4331</v>
      </c>
      <c r="L235" s="94">
        <v>9.7913322632423749E-2</v>
      </c>
      <c r="M235" s="95">
        <v>6.5119006450254854E-2</v>
      </c>
      <c r="N235" s="107">
        <f t="shared" si="63"/>
        <v>2166</v>
      </c>
      <c r="O235" s="107" t="str">
        <f t="shared" si="64"/>
        <v/>
      </c>
      <c r="P235" s="108">
        <f t="shared" si="65"/>
        <v>3326</v>
      </c>
      <c r="Q235" s="96" t="str">
        <f t="shared" si="66"/>
        <v/>
      </c>
      <c r="R235" s="109">
        <f t="shared" si="67"/>
        <v>666</v>
      </c>
      <c r="S235" s="85" t="str">
        <f t="shared" si="68"/>
        <v/>
      </c>
      <c r="T235" s="78">
        <f t="shared" si="69"/>
        <v>6.5119006450254854E-2</v>
      </c>
      <c r="U235" s="104">
        <f t="shared" si="70"/>
        <v>0.73018689199957898</v>
      </c>
      <c r="W235" s="13" t="str">
        <f t="shared" si="71"/>
        <v>Lab</v>
      </c>
      <c r="X235" s="13" t="str">
        <f t="shared" si="72"/>
        <v>Lab</v>
      </c>
      <c r="Y235" s="13" t="str">
        <f t="shared" si="73"/>
        <v>Con</v>
      </c>
      <c r="Z235" s="13" t="str">
        <f t="shared" si="74"/>
        <v>Con</v>
      </c>
      <c r="AA235" s="13" t="str">
        <f>G235</f>
        <v>Lab</v>
      </c>
      <c r="AB235" s="13" t="str">
        <f t="shared" si="80"/>
        <v>Lab</v>
      </c>
      <c r="AC235" s="13" t="str">
        <f t="shared" si="81"/>
        <v>Lab</v>
      </c>
    </row>
    <row r="236" spans="1:29" ht="15.75" x14ac:dyDescent="0.25">
      <c r="A236" s="100" t="s">
        <v>246</v>
      </c>
      <c r="B236" s="101" t="s">
        <v>667</v>
      </c>
      <c r="C236" s="102">
        <v>2010</v>
      </c>
      <c r="D236" s="103">
        <v>77724</v>
      </c>
      <c r="E236" s="103">
        <v>55789</v>
      </c>
      <c r="F236" s="78">
        <f t="shared" si="62"/>
        <v>0.71778343883485152</v>
      </c>
      <c r="G236" s="81" t="s">
        <v>4</v>
      </c>
      <c r="H236" s="93">
        <v>23778</v>
      </c>
      <c r="I236" s="106">
        <v>19257</v>
      </c>
      <c r="J236" s="81" t="s">
        <v>7</v>
      </c>
      <c r="K236" s="106">
        <v>4521</v>
      </c>
      <c r="L236" s="94">
        <v>8.1037480506909967E-2</v>
      </c>
      <c r="M236" s="95">
        <v>5.8167361432762084E-2</v>
      </c>
      <c r="N236" s="107">
        <f t="shared" si="63"/>
        <v>2261</v>
      </c>
      <c r="O236" s="107">
        <f t="shared" si="64"/>
        <v>2261</v>
      </c>
      <c r="P236" s="108">
        <f t="shared" si="65"/>
        <v>3887</v>
      </c>
      <c r="Q236" s="96" t="str">
        <f t="shared" si="66"/>
        <v/>
      </c>
      <c r="R236" s="109">
        <f t="shared" si="67"/>
        <v>778</v>
      </c>
      <c r="S236" s="85" t="str">
        <f t="shared" si="68"/>
        <v/>
      </c>
      <c r="T236" s="78">
        <f t="shared" si="69"/>
        <v>5.8167361432762084E-2</v>
      </c>
      <c r="U236" s="104">
        <f t="shared" si="70"/>
        <v>0.77595080026761365</v>
      </c>
      <c r="W236" s="13" t="str">
        <f t="shared" si="71"/>
        <v>Con</v>
      </c>
      <c r="X236" s="13" t="str">
        <f t="shared" si="72"/>
        <v>Con</v>
      </c>
      <c r="Y236" s="13" t="str">
        <f t="shared" si="73"/>
        <v>Con</v>
      </c>
      <c r="Z236" s="13" t="str">
        <f t="shared" si="74"/>
        <v>Lab</v>
      </c>
      <c r="AA236" s="13" t="str">
        <f>G236</f>
        <v>Con</v>
      </c>
      <c r="AB236" s="13" t="str">
        <f>J236</f>
        <v>Lab</v>
      </c>
      <c r="AC236" s="13" t="str">
        <f>J236</f>
        <v>Lab</v>
      </c>
    </row>
    <row r="237" spans="1:29" ht="15.75" x14ac:dyDescent="0.25">
      <c r="A237" s="100" t="s">
        <v>247</v>
      </c>
      <c r="B237" s="101" t="s">
        <v>666</v>
      </c>
      <c r="C237" s="102">
        <v>2010</v>
      </c>
      <c r="D237" s="103">
        <v>62590</v>
      </c>
      <c r="E237" s="103">
        <v>41964</v>
      </c>
      <c r="F237" s="78">
        <f t="shared" si="62"/>
        <v>0.67045853970282798</v>
      </c>
      <c r="G237" s="81" t="s">
        <v>7</v>
      </c>
      <c r="H237" s="93">
        <v>17416</v>
      </c>
      <c r="I237" s="106">
        <v>15753</v>
      </c>
      <c r="J237" s="81" t="s">
        <v>4</v>
      </c>
      <c r="K237" s="106">
        <v>1663</v>
      </c>
      <c r="L237" s="94">
        <v>3.9629205986083313E-2</v>
      </c>
      <c r="M237" s="95">
        <v>2.6569739575011984E-2</v>
      </c>
      <c r="N237" s="107">
        <f t="shared" si="63"/>
        <v>832</v>
      </c>
      <c r="O237" s="107" t="str">
        <f t="shared" si="64"/>
        <v/>
      </c>
      <c r="P237" s="108">
        <f t="shared" si="65"/>
        <v>3130</v>
      </c>
      <c r="Q237" s="96" t="str">
        <f t="shared" si="66"/>
        <v>YES</v>
      </c>
      <c r="R237" s="109">
        <f t="shared" si="67"/>
        <v>626</v>
      </c>
      <c r="S237" s="85" t="str">
        <f t="shared" si="68"/>
        <v/>
      </c>
      <c r="T237" s="78">
        <f t="shared" si="69"/>
        <v>2.6569739575011984E-2</v>
      </c>
      <c r="U237" s="104">
        <f t="shared" si="70"/>
        <v>0.69702827927783995</v>
      </c>
      <c r="W237" s="13" t="str">
        <f t="shared" si="71"/>
        <v>Con</v>
      </c>
      <c r="X237" s="13" t="str">
        <f t="shared" si="72"/>
        <v>Lab</v>
      </c>
      <c r="Y237" s="13" t="str">
        <f t="shared" si="73"/>
        <v>Con</v>
      </c>
      <c r="Z237" s="13" t="str">
        <f t="shared" si="74"/>
        <v>Con</v>
      </c>
      <c r="AA237" s="13" t="str">
        <f>J237</f>
        <v>Con</v>
      </c>
      <c r="AB237" s="13" t="str">
        <f>G237</f>
        <v>Lab</v>
      </c>
      <c r="AC237" s="13" t="str">
        <f>G237</f>
        <v>Lab</v>
      </c>
    </row>
    <row r="238" spans="1:29" ht="15.75" x14ac:dyDescent="0.25">
      <c r="A238" s="100" t="s">
        <v>248</v>
      </c>
      <c r="B238" s="101" t="s">
        <v>666</v>
      </c>
      <c r="C238" s="102">
        <v>2010</v>
      </c>
      <c r="D238" s="103">
        <v>66261</v>
      </c>
      <c r="E238" s="103">
        <v>44453</v>
      </c>
      <c r="F238" s="78">
        <f t="shared" si="62"/>
        <v>0.67087728829930127</v>
      </c>
      <c r="G238" s="81" t="s">
        <v>4</v>
      </c>
      <c r="H238" s="93">
        <v>18804</v>
      </c>
      <c r="I238" s="106">
        <v>17112</v>
      </c>
      <c r="J238" s="81" t="s">
        <v>7</v>
      </c>
      <c r="K238" s="106">
        <v>1692</v>
      </c>
      <c r="L238" s="94">
        <v>3.8062672935459924E-2</v>
      </c>
      <c r="M238" s="95">
        <v>2.553538280436456E-2</v>
      </c>
      <c r="N238" s="107">
        <f t="shared" si="63"/>
        <v>847</v>
      </c>
      <c r="O238" s="107">
        <f t="shared" si="64"/>
        <v>847</v>
      </c>
      <c r="P238" s="108">
        <f t="shared" si="65"/>
        <v>3314</v>
      </c>
      <c r="Q238" s="96" t="str">
        <f t="shared" si="66"/>
        <v>YES</v>
      </c>
      <c r="R238" s="109">
        <f t="shared" si="67"/>
        <v>663</v>
      </c>
      <c r="S238" s="85" t="str">
        <f t="shared" si="68"/>
        <v/>
      </c>
      <c r="T238" s="78">
        <f t="shared" si="69"/>
        <v>2.553538280436456E-2</v>
      </c>
      <c r="U238" s="104">
        <f t="shared" si="70"/>
        <v>0.69641267110366578</v>
      </c>
      <c r="W238" s="13" t="str">
        <f t="shared" si="71"/>
        <v>Lab</v>
      </c>
      <c r="X238" s="13" t="str">
        <f t="shared" si="72"/>
        <v>Con</v>
      </c>
      <c r="Y238" s="13" t="str">
        <f t="shared" si="73"/>
        <v>Lab</v>
      </c>
      <c r="Z238" s="13" t="str">
        <f t="shared" si="74"/>
        <v>Lab</v>
      </c>
      <c r="AA238" s="13" t="str">
        <f>J238</f>
        <v>Lab</v>
      </c>
      <c r="AB238" s="13" t="str">
        <f>J238</f>
        <v>Lab</v>
      </c>
      <c r="AC238" s="13" t="str">
        <f>J238</f>
        <v>Lab</v>
      </c>
    </row>
    <row r="239" spans="1:29" ht="15.75" x14ac:dyDescent="0.25">
      <c r="A239" s="100" t="s">
        <v>249</v>
      </c>
      <c r="B239" s="101" t="s">
        <v>666</v>
      </c>
      <c r="C239" s="102">
        <v>2010</v>
      </c>
      <c r="D239" s="103">
        <v>64139</v>
      </c>
      <c r="E239" s="103">
        <v>44352</v>
      </c>
      <c r="F239" s="78">
        <f t="shared" si="62"/>
        <v>0.69149815245014734</v>
      </c>
      <c r="G239" s="81" t="s">
        <v>4</v>
      </c>
      <c r="H239" s="93">
        <v>21928</v>
      </c>
      <c r="I239" s="106">
        <v>14302</v>
      </c>
      <c r="J239" s="81" t="s">
        <v>7</v>
      </c>
      <c r="K239" s="106">
        <v>7626</v>
      </c>
      <c r="L239" s="94">
        <v>0.1719426406926407</v>
      </c>
      <c r="M239" s="95">
        <v>0.11889801836636056</v>
      </c>
      <c r="N239" s="107">
        <f t="shared" si="63"/>
        <v>3814</v>
      </c>
      <c r="O239" s="107">
        <f t="shared" si="64"/>
        <v>3814</v>
      </c>
      <c r="P239" s="108">
        <f t="shared" si="65"/>
        <v>3207</v>
      </c>
      <c r="Q239" s="96" t="str">
        <f t="shared" si="66"/>
        <v/>
      </c>
      <c r="R239" s="109">
        <f t="shared" si="67"/>
        <v>642</v>
      </c>
      <c r="S239" s="85" t="str">
        <f t="shared" si="68"/>
        <v/>
      </c>
      <c r="T239" s="78">
        <f t="shared" si="69"/>
        <v>0.11889801836636056</v>
      </c>
      <c r="U239" s="104">
        <f t="shared" si="70"/>
        <v>0.81039617081650794</v>
      </c>
      <c r="W239" s="13" t="str">
        <f t="shared" si="71"/>
        <v>Con</v>
      </c>
      <c r="X239" s="13" t="str">
        <f t="shared" si="72"/>
        <v>Con</v>
      </c>
      <c r="Y239" s="13" t="str">
        <f t="shared" si="73"/>
        <v>Con</v>
      </c>
      <c r="Z239" s="13" t="str">
        <f t="shared" si="74"/>
        <v>Lab</v>
      </c>
      <c r="AA239" s="13" t="str">
        <f>G239</f>
        <v>Con</v>
      </c>
      <c r="AB239" s="13" t="str">
        <f>G239</f>
        <v>Con</v>
      </c>
      <c r="AC239" s="13" t="str">
        <f>G239</f>
        <v>Con</v>
      </c>
    </row>
    <row r="240" spans="1:29" ht="15.75" x14ac:dyDescent="0.25">
      <c r="A240" s="100" t="s">
        <v>250</v>
      </c>
      <c r="B240" s="101" t="s">
        <v>668</v>
      </c>
      <c r="C240" s="102">
        <v>2010</v>
      </c>
      <c r="D240" s="103">
        <v>72186</v>
      </c>
      <c r="E240" s="103">
        <v>46584</v>
      </c>
      <c r="F240" s="78">
        <f t="shared" si="62"/>
        <v>0.64533289003407868</v>
      </c>
      <c r="G240" s="81" t="s">
        <v>4</v>
      </c>
      <c r="H240" s="93">
        <v>25148</v>
      </c>
      <c r="I240" s="106">
        <v>10017</v>
      </c>
      <c r="J240" s="81" t="s">
        <v>8</v>
      </c>
      <c r="K240" s="106">
        <v>15131</v>
      </c>
      <c r="L240" s="94">
        <v>0.32481109393783275</v>
      </c>
      <c r="M240" s="95">
        <v>0.20961128196603218</v>
      </c>
      <c r="N240" s="107">
        <f t="shared" si="63"/>
        <v>7566</v>
      </c>
      <c r="O240" s="107">
        <f t="shared" si="64"/>
        <v>7566</v>
      </c>
      <c r="P240" s="108">
        <f t="shared" si="65"/>
        <v>3610</v>
      </c>
      <c r="Q240" s="96" t="str">
        <f t="shared" si="66"/>
        <v/>
      </c>
      <c r="R240" s="109">
        <f t="shared" si="67"/>
        <v>722</v>
      </c>
      <c r="S240" s="85" t="str">
        <f t="shared" si="68"/>
        <v/>
      </c>
      <c r="T240" s="78">
        <f t="shared" si="69"/>
        <v>0.20961128196603218</v>
      </c>
      <c r="U240" s="104">
        <f t="shared" si="70"/>
        <v>0.85494417200011086</v>
      </c>
      <c r="W240" s="13" t="str">
        <f t="shared" si="71"/>
        <v>Con</v>
      </c>
      <c r="X240" s="13" t="str">
        <f t="shared" si="72"/>
        <v>Con</v>
      </c>
      <c r="Y240" s="13" t="str">
        <f t="shared" si="73"/>
        <v>Con</v>
      </c>
      <c r="Z240" s="13" t="str">
        <f t="shared" si="74"/>
        <v>Con</v>
      </c>
      <c r="AA240" s="13" t="str">
        <f>G240</f>
        <v>Con</v>
      </c>
      <c r="AB240" s="13" t="str">
        <f>G240</f>
        <v>Con</v>
      </c>
      <c r="AC240" s="13" t="str">
        <f>G240</f>
        <v>Con</v>
      </c>
    </row>
    <row r="241" spans="1:29" ht="15.75" x14ac:dyDescent="0.25">
      <c r="A241" s="100" t="s">
        <v>251</v>
      </c>
      <c r="B241" s="101" t="s">
        <v>662</v>
      </c>
      <c r="C241" s="102">
        <v>2010</v>
      </c>
      <c r="D241" s="103">
        <v>79908</v>
      </c>
      <c r="E241" s="103">
        <v>54955</v>
      </c>
      <c r="F241" s="78">
        <f t="shared" si="62"/>
        <v>0.68772838764579269</v>
      </c>
      <c r="G241" s="81" t="s">
        <v>4</v>
      </c>
      <c r="H241" s="93">
        <v>30868</v>
      </c>
      <c r="I241" s="106">
        <v>14734</v>
      </c>
      <c r="J241" s="81" t="s">
        <v>8</v>
      </c>
      <c r="K241" s="106">
        <v>16134</v>
      </c>
      <c r="L241" s="94">
        <v>0.29358566099535982</v>
      </c>
      <c r="M241" s="95">
        <v>0.20190719327226311</v>
      </c>
      <c r="N241" s="107">
        <f t="shared" si="63"/>
        <v>8068</v>
      </c>
      <c r="O241" s="107">
        <f t="shared" si="64"/>
        <v>8068</v>
      </c>
      <c r="P241" s="108">
        <f t="shared" si="65"/>
        <v>3996</v>
      </c>
      <c r="Q241" s="96" t="str">
        <f t="shared" si="66"/>
        <v/>
      </c>
      <c r="R241" s="109">
        <f t="shared" si="67"/>
        <v>800</v>
      </c>
      <c r="S241" s="85" t="str">
        <f t="shared" si="68"/>
        <v/>
      </c>
      <c r="T241" s="78">
        <f t="shared" si="69"/>
        <v>0.20190719327226311</v>
      </c>
      <c r="U241" s="104">
        <f t="shared" si="70"/>
        <v>0.88963558091805583</v>
      </c>
      <c r="W241" s="13" t="str">
        <f t="shared" si="71"/>
        <v>Con</v>
      </c>
      <c r="X241" s="13" t="str">
        <f t="shared" si="72"/>
        <v>Con</v>
      </c>
      <c r="Y241" s="13" t="str">
        <f t="shared" si="73"/>
        <v>Con</v>
      </c>
      <c r="Z241" s="13" t="str">
        <f t="shared" si="74"/>
        <v>Con</v>
      </c>
      <c r="AA241" s="13" t="str">
        <f>G241</f>
        <v>Con</v>
      </c>
      <c r="AB241" s="13" t="str">
        <f>G241</f>
        <v>Con</v>
      </c>
      <c r="AC241" s="13" t="str">
        <f>G241</f>
        <v>Con</v>
      </c>
    </row>
    <row r="242" spans="1:29" ht="15.75" x14ac:dyDescent="0.25">
      <c r="A242" s="100" t="s">
        <v>252</v>
      </c>
      <c r="B242" s="101" t="s">
        <v>665</v>
      </c>
      <c r="C242" s="102">
        <v>2010</v>
      </c>
      <c r="D242" s="103">
        <v>69655</v>
      </c>
      <c r="E242" s="103">
        <v>47642</v>
      </c>
      <c r="F242" s="78">
        <f t="shared" si="62"/>
        <v>0.68397099992821764</v>
      </c>
      <c r="G242" s="81" t="s">
        <v>4</v>
      </c>
      <c r="H242" s="93">
        <v>18805</v>
      </c>
      <c r="I242" s="106">
        <v>16304</v>
      </c>
      <c r="J242" s="81" t="s">
        <v>7</v>
      </c>
      <c r="K242" s="106">
        <v>2501</v>
      </c>
      <c r="L242" s="94">
        <v>5.2495697074010327E-2</v>
      </c>
      <c r="M242" s="95">
        <v>3.5905534419639652E-2</v>
      </c>
      <c r="N242" s="107">
        <f t="shared" si="63"/>
        <v>1251</v>
      </c>
      <c r="O242" s="107">
        <f t="shared" si="64"/>
        <v>1251</v>
      </c>
      <c r="P242" s="108">
        <f t="shared" si="65"/>
        <v>3483</v>
      </c>
      <c r="Q242" s="96" t="str">
        <f t="shared" si="66"/>
        <v>YES</v>
      </c>
      <c r="R242" s="109">
        <f t="shared" si="67"/>
        <v>697</v>
      </c>
      <c r="S242" s="85" t="str">
        <f t="shared" si="68"/>
        <v/>
      </c>
      <c r="T242" s="78">
        <f t="shared" si="69"/>
        <v>3.5905534419639652E-2</v>
      </c>
      <c r="U242" s="104">
        <f t="shared" si="70"/>
        <v>0.71987653434785726</v>
      </c>
      <c r="W242" s="13" t="str">
        <f t="shared" si="71"/>
        <v>Lab</v>
      </c>
      <c r="X242" s="13" t="str">
        <f t="shared" si="72"/>
        <v>Con</v>
      </c>
      <c r="Y242" s="13" t="str">
        <f t="shared" si="73"/>
        <v>Lab</v>
      </c>
      <c r="Z242" s="13" t="str">
        <f t="shared" si="74"/>
        <v>Lab</v>
      </c>
      <c r="AA242" s="13" t="str">
        <f>J242</f>
        <v>Lab</v>
      </c>
      <c r="AB242" s="13" t="str">
        <f>J242</f>
        <v>Lab</v>
      </c>
      <c r="AC242" s="13" t="str">
        <f>J242</f>
        <v>Lab</v>
      </c>
    </row>
    <row r="243" spans="1:29" ht="15.75" x14ac:dyDescent="0.25">
      <c r="A243" s="100" t="s">
        <v>253</v>
      </c>
      <c r="B243" s="101" t="s">
        <v>666</v>
      </c>
      <c r="C243" s="102">
        <v>2010</v>
      </c>
      <c r="D243" s="103">
        <v>69900</v>
      </c>
      <c r="E243" s="103">
        <v>42476</v>
      </c>
      <c r="F243" s="78">
        <f t="shared" si="62"/>
        <v>0.60766809728183113</v>
      </c>
      <c r="G243" s="81" t="s">
        <v>7</v>
      </c>
      <c r="H243" s="93">
        <v>19068</v>
      </c>
      <c r="I243" s="106">
        <v>13365</v>
      </c>
      <c r="J243" s="81" t="s">
        <v>4</v>
      </c>
      <c r="K243" s="106">
        <v>5703</v>
      </c>
      <c r="L243" s="94">
        <v>0.1342640549957623</v>
      </c>
      <c r="M243" s="95">
        <v>8.158798283261802E-2</v>
      </c>
      <c r="N243" s="107">
        <f t="shared" si="63"/>
        <v>2852</v>
      </c>
      <c r="O243" s="107" t="str">
        <f t="shared" si="64"/>
        <v/>
      </c>
      <c r="P243" s="108">
        <f t="shared" si="65"/>
        <v>3495</v>
      </c>
      <c r="Q243" s="96" t="str">
        <f t="shared" si="66"/>
        <v/>
      </c>
      <c r="R243" s="109">
        <f t="shared" si="67"/>
        <v>699</v>
      </c>
      <c r="S243" s="85" t="str">
        <f t="shared" si="68"/>
        <v/>
      </c>
      <c r="T243" s="78">
        <f t="shared" si="69"/>
        <v>8.158798283261802E-2</v>
      </c>
      <c r="U243" s="104">
        <f t="shared" si="70"/>
        <v>0.68925608011444917</v>
      </c>
      <c r="W243" s="13" t="str">
        <f t="shared" si="71"/>
        <v>Lab</v>
      </c>
      <c r="X243" s="13" t="str">
        <f t="shared" si="72"/>
        <v>Lab</v>
      </c>
      <c r="Y243" s="13" t="str">
        <f t="shared" si="73"/>
        <v>Con</v>
      </c>
      <c r="Z243" s="13" t="str">
        <f t="shared" si="74"/>
        <v>Con</v>
      </c>
      <c r="AA243" s="13" t="str">
        <f>G243</f>
        <v>Lab</v>
      </c>
      <c r="AB243" s="13" t="str">
        <f t="shared" ref="AB243:AB252" si="82">G243</f>
        <v>Lab</v>
      </c>
      <c r="AC243" s="13" t="str">
        <f t="shared" ref="AC243:AC270" si="83">G243</f>
        <v>Lab</v>
      </c>
    </row>
    <row r="244" spans="1:29" ht="15.75" x14ac:dyDescent="0.25">
      <c r="A244" s="100" t="s">
        <v>254</v>
      </c>
      <c r="B244" s="101" t="s">
        <v>662</v>
      </c>
      <c r="C244" s="102">
        <v>2010</v>
      </c>
      <c r="D244" s="103">
        <v>75338</v>
      </c>
      <c r="E244" s="103">
        <v>54543</v>
      </c>
      <c r="F244" s="78">
        <f t="shared" si="62"/>
        <v>0.72397727574398041</v>
      </c>
      <c r="G244" s="81" t="s">
        <v>4</v>
      </c>
      <c r="H244" s="93">
        <v>32134</v>
      </c>
      <c r="I244" s="106">
        <v>13541</v>
      </c>
      <c r="J244" s="81" t="s">
        <v>8</v>
      </c>
      <c r="K244" s="106">
        <v>18593</v>
      </c>
      <c r="L244" s="94">
        <v>0.34088700658196286</v>
      </c>
      <c r="M244" s="95">
        <v>0.24679444636172981</v>
      </c>
      <c r="N244" s="107">
        <f t="shared" si="63"/>
        <v>9297</v>
      </c>
      <c r="O244" s="107">
        <f t="shared" si="64"/>
        <v>9297</v>
      </c>
      <c r="P244" s="108">
        <f t="shared" si="65"/>
        <v>3767</v>
      </c>
      <c r="Q244" s="96" t="str">
        <f t="shared" si="66"/>
        <v/>
      </c>
      <c r="R244" s="109">
        <f t="shared" si="67"/>
        <v>754</v>
      </c>
      <c r="S244" s="85" t="str">
        <f t="shared" si="68"/>
        <v/>
      </c>
      <c r="T244" s="78">
        <f t="shared" si="69"/>
        <v>0.24679444636172981</v>
      </c>
      <c r="U244" s="104">
        <f t="shared" si="70"/>
        <v>0.97077172210571017</v>
      </c>
      <c r="W244" s="13" t="str">
        <f t="shared" si="71"/>
        <v>Con</v>
      </c>
      <c r="X244" s="13" t="str">
        <f t="shared" si="72"/>
        <v>Con</v>
      </c>
      <c r="Y244" s="13" t="str">
        <f t="shared" si="73"/>
        <v>Con</v>
      </c>
      <c r="Z244" s="13" t="str">
        <f t="shared" si="74"/>
        <v>Con</v>
      </c>
      <c r="AA244" s="13" t="str">
        <f>G244</f>
        <v>Con</v>
      </c>
      <c r="AB244" s="13" t="str">
        <f t="shared" si="82"/>
        <v>Con</v>
      </c>
      <c r="AC244" s="13" t="str">
        <f t="shared" si="83"/>
        <v>Con</v>
      </c>
    </row>
    <row r="245" spans="1:29" ht="15.75" x14ac:dyDescent="0.25">
      <c r="A245" s="100" t="s">
        <v>255</v>
      </c>
      <c r="B245" s="101" t="s">
        <v>669</v>
      </c>
      <c r="C245" s="102">
        <v>2010</v>
      </c>
      <c r="D245" s="103">
        <v>77158</v>
      </c>
      <c r="E245" s="103">
        <v>52247</v>
      </c>
      <c r="F245" s="78">
        <f t="shared" si="62"/>
        <v>0.67714300526193005</v>
      </c>
      <c r="G245" s="81" t="s">
        <v>7</v>
      </c>
      <c r="H245" s="93">
        <v>19942</v>
      </c>
      <c r="I245" s="106">
        <v>17221</v>
      </c>
      <c r="J245" s="81" t="s">
        <v>4</v>
      </c>
      <c r="K245" s="106">
        <v>2721</v>
      </c>
      <c r="L245" s="94">
        <v>5.2079545237047102E-2</v>
      </c>
      <c r="M245" s="95">
        <v>3.5265299774488709E-2</v>
      </c>
      <c r="N245" s="107">
        <f t="shared" si="63"/>
        <v>1361</v>
      </c>
      <c r="O245" s="107" t="str">
        <f t="shared" si="64"/>
        <v/>
      </c>
      <c r="P245" s="108">
        <f t="shared" si="65"/>
        <v>3858</v>
      </c>
      <c r="Q245" s="96" t="str">
        <f t="shared" si="66"/>
        <v>YES</v>
      </c>
      <c r="R245" s="109">
        <f t="shared" si="67"/>
        <v>772</v>
      </c>
      <c r="S245" s="85" t="str">
        <f t="shared" si="68"/>
        <v/>
      </c>
      <c r="T245" s="78">
        <f t="shared" si="69"/>
        <v>3.5265299774488709E-2</v>
      </c>
      <c r="U245" s="104">
        <f t="shared" si="70"/>
        <v>0.71240830503641872</v>
      </c>
      <c r="W245" s="13" t="str">
        <f t="shared" si="71"/>
        <v>Con</v>
      </c>
      <c r="X245" s="13" t="str">
        <f t="shared" si="72"/>
        <v>Lab</v>
      </c>
      <c r="Y245" s="13" t="str">
        <f t="shared" si="73"/>
        <v>Con</v>
      </c>
      <c r="Z245" s="13" t="str">
        <f t="shared" si="74"/>
        <v>Con</v>
      </c>
      <c r="AA245" s="13" t="str">
        <f>J245</f>
        <v>Con</v>
      </c>
      <c r="AB245" s="13" t="str">
        <f t="shared" si="82"/>
        <v>Lab</v>
      </c>
      <c r="AC245" s="13" t="str">
        <f t="shared" si="83"/>
        <v>Lab</v>
      </c>
    </row>
    <row r="246" spans="1:29" ht="15.75" x14ac:dyDescent="0.25">
      <c r="A246" s="100" t="s">
        <v>256</v>
      </c>
      <c r="B246" s="101" t="s">
        <v>661</v>
      </c>
      <c r="C246" s="102">
        <v>2010</v>
      </c>
      <c r="D246" s="103">
        <v>81869</v>
      </c>
      <c r="E246" s="103">
        <v>50777</v>
      </c>
      <c r="F246" s="78">
        <f t="shared" si="62"/>
        <v>0.62022255066020104</v>
      </c>
      <c r="G246" s="81" t="s">
        <v>7</v>
      </c>
      <c r="H246" s="93">
        <v>23207</v>
      </c>
      <c r="I246" s="106">
        <v>15364</v>
      </c>
      <c r="J246" s="81" t="s">
        <v>12</v>
      </c>
      <c r="K246" s="106">
        <v>7843</v>
      </c>
      <c r="L246" s="94">
        <v>0.15445969631919965</v>
      </c>
      <c r="M246" s="95">
        <v>9.5799386825294069E-2</v>
      </c>
      <c r="N246" s="107">
        <f t="shared" si="63"/>
        <v>3922</v>
      </c>
      <c r="O246" s="107" t="str">
        <f t="shared" si="64"/>
        <v/>
      </c>
      <c r="P246" s="108">
        <f t="shared" si="65"/>
        <v>4094</v>
      </c>
      <c r="Q246" s="96" t="str">
        <f t="shared" si="66"/>
        <v/>
      </c>
      <c r="R246" s="109">
        <f t="shared" si="67"/>
        <v>819</v>
      </c>
      <c r="S246" s="85" t="str">
        <f t="shared" si="68"/>
        <v/>
      </c>
      <c r="T246" s="78">
        <f t="shared" si="69"/>
        <v>9.5799386825294069E-2</v>
      </c>
      <c r="U246" s="104">
        <f t="shared" si="70"/>
        <v>0.71602193748549514</v>
      </c>
      <c r="W246" s="13" t="str">
        <f t="shared" si="71"/>
        <v>Lab</v>
      </c>
      <c r="X246" s="13" t="str">
        <f t="shared" si="72"/>
        <v>Lab</v>
      </c>
      <c r="Y246" s="13" t="str">
        <f t="shared" si="73"/>
        <v>SNP</v>
      </c>
      <c r="Z246" s="13" t="str">
        <f t="shared" si="74"/>
        <v>SNP</v>
      </c>
      <c r="AA246" s="13" t="str">
        <f>G246</f>
        <v>Lab</v>
      </c>
      <c r="AB246" s="13" t="str">
        <f t="shared" si="82"/>
        <v>Lab</v>
      </c>
      <c r="AC246" s="13" t="str">
        <f t="shared" si="83"/>
        <v>Lab</v>
      </c>
    </row>
    <row r="247" spans="1:29" ht="15.75" x14ac:dyDescent="0.25">
      <c r="A247" s="100" t="s">
        <v>257</v>
      </c>
      <c r="B247" s="101" t="s">
        <v>662</v>
      </c>
      <c r="C247" s="102">
        <v>2010</v>
      </c>
      <c r="D247" s="103">
        <v>75915</v>
      </c>
      <c r="E247" s="103">
        <v>54345</v>
      </c>
      <c r="F247" s="78">
        <f t="shared" si="62"/>
        <v>0.71586642955937563</v>
      </c>
      <c r="G247" s="81" t="s">
        <v>4</v>
      </c>
      <c r="H247" s="93">
        <v>30037</v>
      </c>
      <c r="I247" s="106">
        <v>12945</v>
      </c>
      <c r="J247" s="81" t="s">
        <v>8</v>
      </c>
      <c r="K247" s="106">
        <v>17092</v>
      </c>
      <c r="L247" s="94">
        <v>0.31450915447603273</v>
      </c>
      <c r="M247" s="95">
        <v>0.22514654547849569</v>
      </c>
      <c r="N247" s="107">
        <f t="shared" si="63"/>
        <v>8547</v>
      </c>
      <c r="O247" s="107">
        <f t="shared" si="64"/>
        <v>8547</v>
      </c>
      <c r="P247" s="108">
        <f t="shared" si="65"/>
        <v>3796</v>
      </c>
      <c r="Q247" s="96" t="str">
        <f t="shared" si="66"/>
        <v/>
      </c>
      <c r="R247" s="109">
        <f t="shared" si="67"/>
        <v>760</v>
      </c>
      <c r="S247" s="85" t="str">
        <f t="shared" si="68"/>
        <v/>
      </c>
      <c r="T247" s="78">
        <f t="shared" si="69"/>
        <v>0.22514654547849569</v>
      </c>
      <c r="U247" s="104">
        <f t="shared" si="70"/>
        <v>0.94101297503787129</v>
      </c>
      <c r="W247" s="13" t="str">
        <f t="shared" si="71"/>
        <v>Con</v>
      </c>
      <c r="X247" s="13" t="str">
        <f t="shared" si="72"/>
        <v>Con</v>
      </c>
      <c r="Y247" s="13" t="str">
        <f t="shared" si="73"/>
        <v>Con</v>
      </c>
      <c r="Z247" s="13" t="str">
        <f t="shared" si="74"/>
        <v>Con</v>
      </c>
      <c r="AA247" s="13" t="str">
        <f>G247</f>
        <v>Con</v>
      </c>
      <c r="AB247" s="13" t="str">
        <f t="shared" si="82"/>
        <v>Con</v>
      </c>
      <c r="AC247" s="13" t="str">
        <f t="shared" si="83"/>
        <v>Con</v>
      </c>
    </row>
    <row r="248" spans="1:29" ht="15.75" x14ac:dyDescent="0.25">
      <c r="A248" s="100" t="s">
        <v>258</v>
      </c>
      <c r="B248" s="101" t="s">
        <v>662</v>
      </c>
      <c r="C248" s="102">
        <v>2010</v>
      </c>
      <c r="D248" s="103">
        <v>68858</v>
      </c>
      <c r="E248" s="103">
        <v>46712</v>
      </c>
      <c r="F248" s="78">
        <f t="shared" si="62"/>
        <v>0.678381596909582</v>
      </c>
      <c r="G248" s="81" t="s">
        <v>4</v>
      </c>
      <c r="H248" s="93">
        <v>26250</v>
      </c>
      <c r="I248" s="106">
        <v>9162</v>
      </c>
      <c r="J248" s="81" t="s">
        <v>8</v>
      </c>
      <c r="K248" s="106">
        <v>17088</v>
      </c>
      <c r="L248" s="94">
        <v>0.36581606439458814</v>
      </c>
      <c r="M248" s="95">
        <v>0.24816288593917918</v>
      </c>
      <c r="N248" s="107">
        <f t="shared" si="63"/>
        <v>8545</v>
      </c>
      <c r="O248" s="107">
        <f t="shared" si="64"/>
        <v>8545</v>
      </c>
      <c r="P248" s="108">
        <f t="shared" si="65"/>
        <v>3443</v>
      </c>
      <c r="Q248" s="96" t="str">
        <f t="shared" si="66"/>
        <v/>
      </c>
      <c r="R248" s="109">
        <f t="shared" si="67"/>
        <v>689</v>
      </c>
      <c r="S248" s="85" t="str">
        <f t="shared" si="68"/>
        <v/>
      </c>
      <c r="T248" s="78">
        <f t="shared" si="69"/>
        <v>0.24816288593917918</v>
      </c>
      <c r="U248" s="104">
        <f t="shared" si="70"/>
        <v>0.92654448284876123</v>
      </c>
      <c r="W248" s="13" t="str">
        <f t="shared" si="71"/>
        <v>Con</v>
      </c>
      <c r="X248" s="13" t="str">
        <f t="shared" si="72"/>
        <v>Con</v>
      </c>
      <c r="Y248" s="13" t="str">
        <f t="shared" si="73"/>
        <v>Con</v>
      </c>
      <c r="Z248" s="13" t="str">
        <f t="shared" si="74"/>
        <v>Con</v>
      </c>
      <c r="AA248" s="13" t="str">
        <f>G248</f>
        <v>Con</v>
      </c>
      <c r="AB248" s="13" t="str">
        <f t="shared" si="82"/>
        <v>Con</v>
      </c>
      <c r="AC248" s="13" t="str">
        <f t="shared" si="83"/>
        <v>Con</v>
      </c>
    </row>
    <row r="249" spans="1:29" ht="15.75" x14ac:dyDescent="0.25">
      <c r="A249" s="100" t="s">
        <v>259</v>
      </c>
      <c r="B249" s="101" t="s">
        <v>666</v>
      </c>
      <c r="C249" s="102">
        <v>2010</v>
      </c>
      <c r="D249" s="103">
        <v>81058</v>
      </c>
      <c r="E249" s="103">
        <v>48536</v>
      </c>
      <c r="F249" s="78">
        <f t="shared" si="62"/>
        <v>0.59878111969207237</v>
      </c>
      <c r="G249" s="81" t="s">
        <v>7</v>
      </c>
      <c r="H249" s="93">
        <v>21174</v>
      </c>
      <c r="I249" s="106">
        <v>16516</v>
      </c>
      <c r="J249" s="81" t="s">
        <v>4</v>
      </c>
      <c r="K249" s="106">
        <v>4658</v>
      </c>
      <c r="L249" s="94">
        <v>9.5970001648261083E-2</v>
      </c>
      <c r="M249" s="95">
        <v>5.7465025043795803E-2</v>
      </c>
      <c r="N249" s="107">
        <f t="shared" si="63"/>
        <v>2330</v>
      </c>
      <c r="O249" s="107" t="str">
        <f t="shared" si="64"/>
        <v/>
      </c>
      <c r="P249" s="108">
        <f t="shared" si="65"/>
        <v>4053</v>
      </c>
      <c r="Q249" s="96" t="str">
        <f t="shared" si="66"/>
        <v/>
      </c>
      <c r="R249" s="109">
        <f t="shared" si="67"/>
        <v>811</v>
      </c>
      <c r="S249" s="85" t="str">
        <f t="shared" si="68"/>
        <v/>
      </c>
      <c r="T249" s="78">
        <f t="shared" si="69"/>
        <v>5.7465025043795803E-2</v>
      </c>
      <c r="U249" s="104">
        <f t="shared" si="70"/>
        <v>0.65624614473586818</v>
      </c>
      <c r="W249" s="13" t="str">
        <f t="shared" si="71"/>
        <v>Lab</v>
      </c>
      <c r="X249" s="13" t="str">
        <f t="shared" si="72"/>
        <v>Lab</v>
      </c>
      <c r="Y249" s="13" t="str">
        <f t="shared" si="73"/>
        <v>Con</v>
      </c>
      <c r="Z249" s="13" t="str">
        <f t="shared" si="74"/>
        <v>Con</v>
      </c>
      <c r="AA249" s="13" t="str">
        <f>G249</f>
        <v>Lab</v>
      </c>
      <c r="AB249" s="13" t="str">
        <f t="shared" si="82"/>
        <v>Lab</v>
      </c>
      <c r="AC249" s="13" t="str">
        <f t="shared" si="83"/>
        <v>Lab</v>
      </c>
    </row>
    <row r="250" spans="1:29" ht="15.75" x14ac:dyDescent="0.25">
      <c r="A250" s="100" t="s">
        <v>260</v>
      </c>
      <c r="B250" s="101" t="s">
        <v>674</v>
      </c>
      <c r="C250" s="102">
        <v>2010</v>
      </c>
      <c r="D250" s="103">
        <v>67908</v>
      </c>
      <c r="E250" s="103">
        <v>46803</v>
      </c>
      <c r="F250" s="78">
        <f t="shared" si="62"/>
        <v>0.68921187488955649</v>
      </c>
      <c r="G250" s="81" t="s">
        <v>11</v>
      </c>
      <c r="H250" s="93">
        <v>21304</v>
      </c>
      <c r="I250" s="106">
        <v>21300</v>
      </c>
      <c r="J250" s="81" t="s">
        <v>671</v>
      </c>
      <c r="K250" s="106">
        <v>4</v>
      </c>
      <c r="L250" s="94">
        <v>8.5464606969638701E-5</v>
      </c>
      <c r="M250" s="95">
        <v>5.890322200624374E-5</v>
      </c>
      <c r="N250" s="107">
        <f t="shared" si="63"/>
        <v>3</v>
      </c>
      <c r="O250" s="107" t="str">
        <f t="shared" si="64"/>
        <v/>
      </c>
      <c r="P250" s="108">
        <f t="shared" si="65"/>
        <v>3396</v>
      </c>
      <c r="Q250" s="96" t="str">
        <f t="shared" si="66"/>
        <v>YES</v>
      </c>
      <c r="R250" s="109">
        <f t="shared" si="67"/>
        <v>680</v>
      </c>
      <c r="S250" s="85" t="str">
        <f t="shared" si="68"/>
        <v>YES</v>
      </c>
      <c r="T250" s="78">
        <f t="shared" si="69"/>
        <v>5.890322200624374E-5</v>
      </c>
      <c r="U250" s="104">
        <f t="shared" si="70"/>
        <v>0.68927077811156268</v>
      </c>
      <c r="W250" s="13" t="str">
        <f t="shared" si="71"/>
        <v>Ind1</v>
      </c>
      <c r="X250" s="13" t="str">
        <f t="shared" si="72"/>
        <v>Ind1</v>
      </c>
      <c r="Y250" s="13" t="str">
        <f t="shared" si="73"/>
        <v>Ind1</v>
      </c>
      <c r="Z250" s="13" t="str">
        <f t="shared" si="74"/>
        <v>Ind1</v>
      </c>
      <c r="AA250" s="13" t="str">
        <f>J250</f>
        <v>Ind1</v>
      </c>
      <c r="AB250" s="13" t="str">
        <f t="shared" si="82"/>
        <v>SF</v>
      </c>
      <c r="AC250" s="13" t="str">
        <f t="shared" si="83"/>
        <v>SF</v>
      </c>
    </row>
    <row r="251" spans="1:29" ht="15.75" x14ac:dyDescent="0.25">
      <c r="A251" s="100" t="s">
        <v>261</v>
      </c>
      <c r="B251" s="101" t="s">
        <v>661</v>
      </c>
      <c r="C251" s="102">
        <v>2010</v>
      </c>
      <c r="D251" s="103">
        <v>62771</v>
      </c>
      <c r="E251" s="103">
        <v>40064</v>
      </c>
      <c r="F251" s="78">
        <f t="shared" si="62"/>
        <v>0.63825651973044872</v>
      </c>
      <c r="G251" s="81" t="s">
        <v>8</v>
      </c>
      <c r="H251" s="93">
        <v>17763</v>
      </c>
      <c r="I251" s="106">
        <v>8715</v>
      </c>
      <c r="J251" s="81" t="s">
        <v>4</v>
      </c>
      <c r="K251" s="106">
        <v>9048</v>
      </c>
      <c r="L251" s="94">
        <v>0.22583865814696485</v>
      </c>
      <c r="M251" s="95">
        <v>0.14414299596947636</v>
      </c>
      <c r="N251" s="107">
        <f t="shared" si="63"/>
        <v>4525</v>
      </c>
      <c r="O251" s="107" t="str">
        <f t="shared" si="64"/>
        <v/>
      </c>
      <c r="P251" s="108">
        <f t="shared" si="65"/>
        <v>3139</v>
      </c>
      <c r="Q251" s="96" t="str">
        <f t="shared" si="66"/>
        <v/>
      </c>
      <c r="R251" s="109">
        <f t="shared" si="67"/>
        <v>628</v>
      </c>
      <c r="S251" s="85" t="str">
        <f t="shared" si="68"/>
        <v/>
      </c>
      <c r="T251" s="78">
        <f t="shared" si="69"/>
        <v>0.14414299596947636</v>
      </c>
      <c r="U251" s="104">
        <f t="shared" si="70"/>
        <v>0.78239951569992505</v>
      </c>
      <c r="W251" s="13" t="str">
        <f t="shared" si="71"/>
        <v>LD</v>
      </c>
      <c r="X251" s="13" t="str">
        <f t="shared" si="72"/>
        <v>LD</v>
      </c>
      <c r="Y251" s="13" t="str">
        <f t="shared" si="73"/>
        <v>LD</v>
      </c>
      <c r="Z251" s="13" t="str">
        <f t="shared" si="74"/>
        <v>Con</v>
      </c>
      <c r="AA251" s="13" t="str">
        <f t="shared" ref="AA251:AA260" si="84">G251</f>
        <v>LD</v>
      </c>
      <c r="AB251" s="13" t="str">
        <f t="shared" si="82"/>
        <v>LD</v>
      </c>
      <c r="AC251" s="13" t="str">
        <f t="shared" si="83"/>
        <v>LD</v>
      </c>
    </row>
    <row r="252" spans="1:29" ht="15.75" x14ac:dyDescent="0.25">
      <c r="A252" s="100" t="s">
        <v>262</v>
      </c>
      <c r="B252" s="101" t="s">
        <v>669</v>
      </c>
      <c r="C252" s="102">
        <v>2010</v>
      </c>
      <c r="D252" s="103">
        <v>69003</v>
      </c>
      <c r="E252" s="103">
        <v>48301</v>
      </c>
      <c r="F252" s="78">
        <f t="shared" si="62"/>
        <v>0.69998405866411606</v>
      </c>
      <c r="G252" s="81" t="s">
        <v>4</v>
      </c>
      <c r="H252" s="93">
        <v>19686</v>
      </c>
      <c r="I252" s="106">
        <v>12772</v>
      </c>
      <c r="J252" s="81" t="s">
        <v>7</v>
      </c>
      <c r="K252" s="106">
        <v>6914</v>
      </c>
      <c r="L252" s="94">
        <v>0.14314403428500444</v>
      </c>
      <c r="M252" s="95">
        <v>0.10019854209237279</v>
      </c>
      <c r="N252" s="107">
        <f t="shared" si="63"/>
        <v>3458</v>
      </c>
      <c r="O252" s="107">
        <f t="shared" si="64"/>
        <v>3458</v>
      </c>
      <c r="P252" s="108">
        <f t="shared" si="65"/>
        <v>3451</v>
      </c>
      <c r="Q252" s="96" t="str">
        <f t="shared" si="66"/>
        <v/>
      </c>
      <c r="R252" s="109">
        <f t="shared" si="67"/>
        <v>691</v>
      </c>
      <c r="S252" s="85" t="str">
        <f t="shared" si="68"/>
        <v/>
      </c>
      <c r="T252" s="78">
        <f t="shared" si="69"/>
        <v>0.10019854209237279</v>
      </c>
      <c r="U252" s="104">
        <f t="shared" si="70"/>
        <v>0.80018260075648884</v>
      </c>
      <c r="W252" s="13" t="str">
        <f t="shared" si="71"/>
        <v>Con</v>
      </c>
      <c r="X252" s="13" t="str">
        <f t="shared" si="72"/>
        <v>Con</v>
      </c>
      <c r="Y252" s="13" t="str">
        <f t="shared" si="73"/>
        <v>Con</v>
      </c>
      <c r="Z252" s="13" t="str">
        <f t="shared" si="74"/>
        <v>Lab</v>
      </c>
      <c r="AA252" s="13" t="str">
        <f t="shared" si="84"/>
        <v>Con</v>
      </c>
      <c r="AB252" s="13" t="str">
        <f t="shared" si="82"/>
        <v>Con</v>
      </c>
      <c r="AC252" s="13" t="str">
        <f t="shared" si="83"/>
        <v>Con</v>
      </c>
    </row>
    <row r="253" spans="1:29" ht="15.75" x14ac:dyDescent="0.25">
      <c r="A253" s="100" t="s">
        <v>263</v>
      </c>
      <c r="B253" s="101" t="s">
        <v>666</v>
      </c>
      <c r="C253" s="102">
        <v>2010</v>
      </c>
      <c r="D253" s="103">
        <v>70722</v>
      </c>
      <c r="E253" s="103">
        <v>47157</v>
      </c>
      <c r="F253" s="78">
        <f t="shared" si="62"/>
        <v>0.66679392551115635</v>
      </c>
      <c r="G253" s="81" t="s">
        <v>4</v>
      </c>
      <c r="H253" s="93">
        <v>21688</v>
      </c>
      <c r="I253" s="106">
        <v>15879</v>
      </c>
      <c r="J253" s="81" t="s">
        <v>7</v>
      </c>
      <c r="K253" s="106">
        <v>5809</v>
      </c>
      <c r="L253" s="94">
        <v>0.12318425684415887</v>
      </c>
      <c r="M253" s="95">
        <v>8.213851418229122E-2</v>
      </c>
      <c r="N253" s="107">
        <f t="shared" si="63"/>
        <v>2905</v>
      </c>
      <c r="O253" s="107">
        <f t="shared" si="64"/>
        <v>2905</v>
      </c>
      <c r="P253" s="108">
        <f t="shared" si="65"/>
        <v>3537</v>
      </c>
      <c r="Q253" s="96" t="str">
        <f t="shared" si="66"/>
        <v/>
      </c>
      <c r="R253" s="109">
        <f t="shared" si="67"/>
        <v>708</v>
      </c>
      <c r="S253" s="85" t="str">
        <f t="shared" si="68"/>
        <v/>
      </c>
      <c r="T253" s="78">
        <f t="shared" si="69"/>
        <v>8.213851418229122E-2</v>
      </c>
      <c r="U253" s="104">
        <f t="shared" si="70"/>
        <v>0.74893243969344758</v>
      </c>
      <c r="W253" s="13" t="str">
        <f t="shared" si="71"/>
        <v>Con</v>
      </c>
      <c r="X253" s="13" t="str">
        <f t="shared" si="72"/>
        <v>Con</v>
      </c>
      <c r="Y253" s="13" t="str">
        <f t="shared" si="73"/>
        <v>Con</v>
      </c>
      <c r="Z253" s="13" t="str">
        <f t="shared" si="74"/>
        <v>Lab</v>
      </c>
      <c r="AA253" s="13" t="str">
        <f t="shared" si="84"/>
        <v>Con</v>
      </c>
      <c r="AB253" s="13" t="str">
        <f>J253</f>
        <v>Lab</v>
      </c>
      <c r="AC253" s="13" t="str">
        <f t="shared" si="83"/>
        <v>Con</v>
      </c>
    </row>
    <row r="254" spans="1:29" ht="15.75" x14ac:dyDescent="0.25">
      <c r="A254" s="100" t="s">
        <v>264</v>
      </c>
      <c r="B254" s="101" t="s">
        <v>662</v>
      </c>
      <c r="C254" s="102">
        <v>2010</v>
      </c>
      <c r="D254" s="103">
        <v>78005</v>
      </c>
      <c r="E254" s="103">
        <v>52800</v>
      </c>
      <c r="F254" s="78">
        <f t="shared" si="62"/>
        <v>0.6768796871995385</v>
      </c>
      <c r="G254" s="81" t="s">
        <v>4</v>
      </c>
      <c r="H254" s="93">
        <v>26109</v>
      </c>
      <c r="I254" s="106">
        <v>15987</v>
      </c>
      <c r="J254" s="81" t="s">
        <v>8</v>
      </c>
      <c r="K254" s="106">
        <v>10122</v>
      </c>
      <c r="L254" s="94">
        <v>0.19170454545454546</v>
      </c>
      <c r="M254" s="95">
        <v>0.12976091276200244</v>
      </c>
      <c r="N254" s="107">
        <f t="shared" si="63"/>
        <v>5062</v>
      </c>
      <c r="O254" s="107">
        <f t="shared" si="64"/>
        <v>5062</v>
      </c>
      <c r="P254" s="108">
        <f t="shared" si="65"/>
        <v>3901</v>
      </c>
      <c r="Q254" s="96" t="str">
        <f t="shared" si="66"/>
        <v/>
      </c>
      <c r="R254" s="109">
        <f t="shared" si="67"/>
        <v>781</v>
      </c>
      <c r="S254" s="85" t="str">
        <f t="shared" si="68"/>
        <v/>
      </c>
      <c r="T254" s="78">
        <f t="shared" si="69"/>
        <v>0.12976091276200244</v>
      </c>
      <c r="U254" s="104">
        <f t="shared" si="70"/>
        <v>0.80664059996154092</v>
      </c>
      <c r="W254" s="13" t="str">
        <f t="shared" si="71"/>
        <v>Con</v>
      </c>
      <c r="X254" s="13" t="str">
        <f t="shared" si="72"/>
        <v>Con</v>
      </c>
      <c r="Y254" s="13" t="str">
        <f t="shared" si="73"/>
        <v>Con</v>
      </c>
      <c r="Z254" s="13" t="str">
        <f t="shared" si="74"/>
        <v>LD</v>
      </c>
      <c r="AA254" s="13" t="str">
        <f t="shared" si="84"/>
        <v>Con</v>
      </c>
      <c r="AB254" s="13" t="str">
        <f t="shared" ref="AB254:AB270" si="85">G254</f>
        <v>Con</v>
      </c>
      <c r="AC254" s="13" t="str">
        <f t="shared" si="83"/>
        <v>Con</v>
      </c>
    </row>
    <row r="255" spans="1:29" ht="15.75" x14ac:dyDescent="0.25">
      <c r="A255" s="100" t="s">
        <v>265</v>
      </c>
      <c r="B255" s="101" t="s">
        <v>669</v>
      </c>
      <c r="C255" s="102">
        <v>2010</v>
      </c>
      <c r="D255" s="103">
        <v>68419</v>
      </c>
      <c r="E255" s="103">
        <v>48763</v>
      </c>
      <c r="F255" s="78">
        <f t="shared" si="62"/>
        <v>0.7127113813414403</v>
      </c>
      <c r="G255" s="81" t="s">
        <v>4</v>
      </c>
      <c r="H255" s="93">
        <v>22853</v>
      </c>
      <c r="I255" s="106">
        <v>11789</v>
      </c>
      <c r="J255" s="81" t="s">
        <v>7</v>
      </c>
      <c r="K255" s="106">
        <v>11064</v>
      </c>
      <c r="L255" s="94">
        <v>0.22689334126284272</v>
      </c>
      <c r="M255" s="95">
        <v>0.16170946666861544</v>
      </c>
      <c r="N255" s="107">
        <f t="shared" si="63"/>
        <v>5533</v>
      </c>
      <c r="O255" s="107">
        <f t="shared" si="64"/>
        <v>5533</v>
      </c>
      <c r="P255" s="108">
        <f t="shared" si="65"/>
        <v>3421</v>
      </c>
      <c r="Q255" s="96" t="str">
        <f t="shared" si="66"/>
        <v/>
      </c>
      <c r="R255" s="109">
        <f t="shared" si="67"/>
        <v>685</v>
      </c>
      <c r="S255" s="85" t="str">
        <f t="shared" si="68"/>
        <v/>
      </c>
      <c r="T255" s="78">
        <f t="shared" si="69"/>
        <v>0.16170946666861544</v>
      </c>
      <c r="U255" s="104">
        <f t="shared" si="70"/>
        <v>0.87442084801005571</v>
      </c>
      <c r="W255" s="13" t="str">
        <f t="shared" si="71"/>
        <v>Con</v>
      </c>
      <c r="X255" s="13" t="str">
        <f t="shared" si="72"/>
        <v>Con</v>
      </c>
      <c r="Y255" s="13" t="str">
        <f t="shared" si="73"/>
        <v>Con</v>
      </c>
      <c r="Z255" s="13" t="str">
        <f t="shared" si="74"/>
        <v>Con</v>
      </c>
      <c r="AA255" s="13" t="str">
        <f t="shared" si="84"/>
        <v>Con</v>
      </c>
      <c r="AB255" s="13" t="str">
        <f t="shared" si="85"/>
        <v>Con</v>
      </c>
      <c r="AC255" s="13" t="str">
        <f t="shared" si="83"/>
        <v>Con</v>
      </c>
    </row>
    <row r="256" spans="1:29" ht="15.75" x14ac:dyDescent="0.25">
      <c r="A256" s="100" t="s">
        <v>266</v>
      </c>
      <c r="B256" s="101" t="s">
        <v>674</v>
      </c>
      <c r="C256" s="102">
        <v>2010</v>
      </c>
      <c r="D256" s="103">
        <v>65843</v>
      </c>
      <c r="E256" s="103">
        <v>37889</v>
      </c>
      <c r="F256" s="78">
        <f t="shared" si="62"/>
        <v>0.57544461825858484</v>
      </c>
      <c r="G256" s="81" t="s">
        <v>10</v>
      </c>
      <c r="H256" s="93">
        <v>16922</v>
      </c>
      <c r="I256" s="106">
        <v>12098</v>
      </c>
      <c r="J256" s="81" t="s">
        <v>11</v>
      </c>
      <c r="K256" s="106">
        <v>4824</v>
      </c>
      <c r="L256" s="94">
        <v>0.12731927472353455</v>
      </c>
      <c r="M256" s="95">
        <v>7.3265191440244223E-2</v>
      </c>
      <c r="N256" s="107">
        <f t="shared" si="63"/>
        <v>2413</v>
      </c>
      <c r="O256" s="107" t="str">
        <f t="shared" si="64"/>
        <v/>
      </c>
      <c r="P256" s="108">
        <f t="shared" si="65"/>
        <v>3293</v>
      </c>
      <c r="Q256" s="96" t="str">
        <f t="shared" si="66"/>
        <v/>
      </c>
      <c r="R256" s="109">
        <f t="shared" si="67"/>
        <v>659</v>
      </c>
      <c r="S256" s="85" t="str">
        <f t="shared" si="68"/>
        <v/>
      </c>
      <c r="T256" s="78">
        <f t="shared" si="69"/>
        <v>7.3265191440244223E-2</v>
      </c>
      <c r="U256" s="104">
        <f t="shared" si="70"/>
        <v>0.64870980969882908</v>
      </c>
      <c r="W256" s="13" t="str">
        <f t="shared" si="71"/>
        <v>SDLP</v>
      </c>
      <c r="X256" s="13" t="str">
        <f t="shared" si="72"/>
        <v>SDLP</v>
      </c>
      <c r="Y256" s="13" t="str">
        <f t="shared" si="73"/>
        <v>SF</v>
      </c>
      <c r="Z256" s="13" t="str">
        <f t="shared" si="74"/>
        <v>SF</v>
      </c>
      <c r="AA256" s="13" t="str">
        <f t="shared" si="84"/>
        <v>SDLP</v>
      </c>
      <c r="AB256" s="13" t="str">
        <f t="shared" si="85"/>
        <v>SDLP</v>
      </c>
      <c r="AC256" s="13" t="str">
        <f t="shared" si="83"/>
        <v>SDLP</v>
      </c>
    </row>
    <row r="257" spans="1:29" ht="15.75" x14ac:dyDescent="0.25">
      <c r="A257" s="100" t="s">
        <v>267</v>
      </c>
      <c r="B257" s="101" t="s">
        <v>664</v>
      </c>
      <c r="C257" s="102">
        <v>2010</v>
      </c>
      <c r="D257" s="103">
        <v>65926</v>
      </c>
      <c r="E257" s="103">
        <v>43690</v>
      </c>
      <c r="F257" s="78">
        <f t="shared" si="62"/>
        <v>0.66271273852501289</v>
      </c>
      <c r="G257" s="81" t="s">
        <v>4</v>
      </c>
      <c r="H257" s="93">
        <v>22826</v>
      </c>
      <c r="I257" s="106">
        <v>9641</v>
      </c>
      <c r="J257" s="81" t="s">
        <v>8</v>
      </c>
      <c r="K257" s="106">
        <v>13185</v>
      </c>
      <c r="L257" s="94">
        <v>0.30178530556191346</v>
      </c>
      <c r="M257" s="95">
        <v>0.19999696629554348</v>
      </c>
      <c r="N257" s="107">
        <f t="shared" si="63"/>
        <v>6593</v>
      </c>
      <c r="O257" s="107">
        <f t="shared" si="64"/>
        <v>6593</v>
      </c>
      <c r="P257" s="108">
        <f t="shared" si="65"/>
        <v>3297</v>
      </c>
      <c r="Q257" s="96" t="str">
        <f t="shared" si="66"/>
        <v/>
      </c>
      <c r="R257" s="109">
        <f t="shared" si="67"/>
        <v>660</v>
      </c>
      <c r="S257" s="85" t="str">
        <f t="shared" si="68"/>
        <v/>
      </c>
      <c r="T257" s="78">
        <f t="shared" si="69"/>
        <v>0.19999696629554348</v>
      </c>
      <c r="U257" s="104">
        <f t="shared" si="70"/>
        <v>0.86270970482055631</v>
      </c>
      <c r="W257" s="13" t="str">
        <f t="shared" si="71"/>
        <v>Con</v>
      </c>
      <c r="X257" s="13" t="str">
        <f t="shared" si="72"/>
        <v>Con</v>
      </c>
      <c r="Y257" s="13" t="str">
        <f t="shared" si="73"/>
        <v>Con</v>
      </c>
      <c r="Z257" s="13" t="str">
        <f t="shared" si="74"/>
        <v>Con</v>
      </c>
      <c r="AA257" s="13" t="str">
        <f t="shared" si="84"/>
        <v>Con</v>
      </c>
      <c r="AB257" s="13" t="str">
        <f t="shared" si="85"/>
        <v>Con</v>
      </c>
      <c r="AC257" s="13" t="str">
        <f t="shared" si="83"/>
        <v>Con</v>
      </c>
    </row>
    <row r="258" spans="1:29" ht="15.75" x14ac:dyDescent="0.25">
      <c r="A258" s="100" t="s">
        <v>268</v>
      </c>
      <c r="B258" s="101" t="s">
        <v>665</v>
      </c>
      <c r="C258" s="102">
        <v>2010</v>
      </c>
      <c r="D258" s="103">
        <v>72939</v>
      </c>
      <c r="E258" s="103">
        <v>49251</v>
      </c>
      <c r="F258" s="78">
        <f t="shared" ref="F258:F321" si="86">E258/D258</f>
        <v>0.67523547073582035</v>
      </c>
      <c r="G258" s="81" t="s">
        <v>4</v>
      </c>
      <c r="H258" s="93">
        <v>24266</v>
      </c>
      <c r="I258" s="106">
        <v>13707</v>
      </c>
      <c r="J258" s="81" t="s">
        <v>8</v>
      </c>
      <c r="K258" s="106">
        <v>10559</v>
      </c>
      <c r="L258" s="94">
        <v>0.21439158595764554</v>
      </c>
      <c r="M258" s="95">
        <v>0.14476480346590986</v>
      </c>
      <c r="N258" s="107">
        <f t="shared" ref="N258:N321" si="87">EVEN(K258+1)/2</f>
        <v>5280</v>
      </c>
      <c r="O258" s="107">
        <f t="shared" ref="O258:O321" si="88">IF(G258="con",N258,"")</f>
        <v>5280</v>
      </c>
      <c r="P258" s="108">
        <f t="shared" ref="P258:P321" si="89">ROUNDUP((D258/10)/2,0)</f>
        <v>3647</v>
      </c>
      <c r="Q258" s="96" t="str">
        <f t="shared" ref="Q258:Q321" si="90">IF(P258&gt;K258,"YES","")</f>
        <v/>
      </c>
      <c r="R258" s="109">
        <f t="shared" ref="R258:R321" si="91">ROUNDUP(D258/100,0)</f>
        <v>730</v>
      </c>
      <c r="S258" s="85" t="str">
        <f t="shared" ref="S258:S321" si="92">IF(R258&gt;K258,"YES","")</f>
        <v/>
      </c>
      <c r="T258" s="78">
        <f t="shared" ref="T258:T321" si="93">K258/D258</f>
        <v>0.14476480346590986</v>
      </c>
      <c r="U258" s="104">
        <f t="shared" ref="U258:U321" si="94">F258+T258</f>
        <v>0.82000027420173027</v>
      </c>
      <c r="W258" s="13" t="str">
        <f t="shared" ref="W258:W321" si="95">IF(Q258="YES",J258,G258)</f>
        <v>Con</v>
      </c>
      <c r="X258" s="13" t="str">
        <f t="shared" ref="X258:X321" si="96">IF(S258="YES",J258,G258)</f>
        <v>Con</v>
      </c>
      <c r="Y258" s="13" t="str">
        <f t="shared" ref="Y258:Y321" si="97">IF(U258&lt;74%,J258,G258)</f>
        <v>Con</v>
      </c>
      <c r="Z258" s="13" t="str">
        <f t="shared" ref="Z258:Z321" si="98">IF(U258&lt;84.5%,J258,G258)</f>
        <v>LD</v>
      </c>
      <c r="AA258" s="13" t="str">
        <f t="shared" si="84"/>
        <v>Con</v>
      </c>
      <c r="AB258" s="13" t="str">
        <f t="shared" si="85"/>
        <v>Con</v>
      </c>
      <c r="AC258" s="13" t="str">
        <f t="shared" si="83"/>
        <v>Con</v>
      </c>
    </row>
    <row r="259" spans="1:29" ht="15.75" x14ac:dyDescent="0.25">
      <c r="A259" s="100" t="s">
        <v>269</v>
      </c>
      <c r="B259" s="101" t="s">
        <v>664</v>
      </c>
      <c r="C259" s="102">
        <v>2010</v>
      </c>
      <c r="D259" s="103">
        <v>71312</v>
      </c>
      <c r="E259" s="103">
        <v>42825</v>
      </c>
      <c r="F259" s="78">
        <f t="shared" si="86"/>
        <v>0.600530065066188</v>
      </c>
      <c r="G259" s="81" t="s">
        <v>7</v>
      </c>
      <c r="H259" s="93">
        <v>25493</v>
      </c>
      <c r="I259" s="106">
        <v>8616</v>
      </c>
      <c r="J259" s="81" t="s">
        <v>8</v>
      </c>
      <c r="K259" s="106">
        <v>16877</v>
      </c>
      <c r="L259" s="94">
        <v>0.39409223584354935</v>
      </c>
      <c r="M259" s="95">
        <v>0.23666423603320619</v>
      </c>
      <c r="N259" s="107">
        <f t="shared" si="87"/>
        <v>8439</v>
      </c>
      <c r="O259" s="107" t="str">
        <f t="shared" si="88"/>
        <v/>
      </c>
      <c r="P259" s="108">
        <f t="shared" si="89"/>
        <v>3566</v>
      </c>
      <c r="Q259" s="96" t="str">
        <f t="shared" si="90"/>
        <v/>
      </c>
      <c r="R259" s="109">
        <f t="shared" si="91"/>
        <v>714</v>
      </c>
      <c r="S259" s="85" t="str">
        <f t="shared" si="92"/>
        <v/>
      </c>
      <c r="T259" s="78">
        <f t="shared" si="93"/>
        <v>0.23666423603320619</v>
      </c>
      <c r="U259" s="104">
        <f t="shared" si="94"/>
        <v>0.83719430109939419</v>
      </c>
      <c r="W259" s="13" t="str">
        <f t="shared" si="95"/>
        <v>Lab</v>
      </c>
      <c r="X259" s="13" t="str">
        <f t="shared" si="96"/>
        <v>Lab</v>
      </c>
      <c r="Y259" s="13" t="str">
        <f t="shared" si="97"/>
        <v>Lab</v>
      </c>
      <c r="Z259" s="13" t="str">
        <f t="shared" si="98"/>
        <v>LD</v>
      </c>
      <c r="AA259" s="13" t="str">
        <f t="shared" si="84"/>
        <v>Lab</v>
      </c>
      <c r="AB259" s="13" t="str">
        <f t="shared" si="85"/>
        <v>Lab</v>
      </c>
      <c r="AC259" s="13" t="str">
        <f t="shared" si="83"/>
        <v>Lab</v>
      </c>
    </row>
    <row r="260" spans="1:29" ht="15.75" x14ac:dyDescent="0.25">
      <c r="A260" s="100" t="s">
        <v>270</v>
      </c>
      <c r="B260" s="101" t="s">
        <v>670</v>
      </c>
      <c r="C260" s="102">
        <v>2010</v>
      </c>
      <c r="D260" s="103">
        <v>66492</v>
      </c>
      <c r="E260" s="103">
        <v>38257</v>
      </c>
      <c r="F260" s="78">
        <f t="shared" si="86"/>
        <v>0.57536244961799921</v>
      </c>
      <c r="G260" s="81" t="s">
        <v>7</v>
      </c>
      <c r="H260" s="93">
        <v>20712</v>
      </c>
      <c r="I260" s="106">
        <v>8163</v>
      </c>
      <c r="J260" s="81" t="s">
        <v>8</v>
      </c>
      <c r="K260" s="106">
        <v>12549</v>
      </c>
      <c r="L260" s="94">
        <v>0.32801840186109732</v>
      </c>
      <c r="M260" s="95">
        <v>0.1887294712145822</v>
      </c>
      <c r="N260" s="107">
        <f t="shared" si="87"/>
        <v>6275</v>
      </c>
      <c r="O260" s="107" t="str">
        <f t="shared" si="88"/>
        <v/>
      </c>
      <c r="P260" s="108">
        <f t="shared" si="89"/>
        <v>3325</v>
      </c>
      <c r="Q260" s="96" t="str">
        <f t="shared" si="90"/>
        <v/>
      </c>
      <c r="R260" s="109">
        <f t="shared" si="91"/>
        <v>665</v>
      </c>
      <c r="S260" s="85" t="str">
        <f t="shared" si="92"/>
        <v/>
      </c>
      <c r="T260" s="78">
        <f t="shared" si="93"/>
        <v>0.1887294712145822</v>
      </c>
      <c r="U260" s="104">
        <f t="shared" si="94"/>
        <v>0.76409192083258137</v>
      </c>
      <c r="W260" s="13" t="str">
        <f t="shared" si="95"/>
        <v>Lab</v>
      </c>
      <c r="X260" s="13" t="str">
        <f t="shared" si="96"/>
        <v>Lab</v>
      </c>
      <c r="Y260" s="13" t="str">
        <f t="shared" si="97"/>
        <v>Lab</v>
      </c>
      <c r="Z260" s="13" t="str">
        <f t="shared" si="98"/>
        <v>LD</v>
      </c>
      <c r="AA260" s="13" t="str">
        <f t="shared" si="84"/>
        <v>Lab</v>
      </c>
      <c r="AB260" s="13" t="str">
        <f t="shared" si="85"/>
        <v>Lab</v>
      </c>
      <c r="AC260" s="13" t="str">
        <f t="shared" si="83"/>
        <v>Lab</v>
      </c>
    </row>
    <row r="261" spans="1:29" ht="15.75" x14ac:dyDescent="0.25">
      <c r="A261" s="100" t="s">
        <v>271</v>
      </c>
      <c r="B261" s="101" t="s">
        <v>665</v>
      </c>
      <c r="C261" s="102">
        <v>2010</v>
      </c>
      <c r="D261" s="103">
        <v>70866</v>
      </c>
      <c r="E261" s="103">
        <v>48190</v>
      </c>
      <c r="F261" s="78">
        <f t="shared" si="86"/>
        <v>0.68001580447605336</v>
      </c>
      <c r="G261" s="81" t="s">
        <v>7</v>
      </c>
      <c r="H261" s="93">
        <v>19821</v>
      </c>
      <c r="I261" s="106">
        <v>17962</v>
      </c>
      <c r="J261" s="81" t="s">
        <v>4</v>
      </c>
      <c r="K261" s="106">
        <v>1859</v>
      </c>
      <c r="L261" s="94">
        <v>3.8576468146918445E-2</v>
      </c>
      <c r="M261" s="95">
        <v>2.6232608020771597E-2</v>
      </c>
      <c r="N261" s="107">
        <f t="shared" si="87"/>
        <v>930</v>
      </c>
      <c r="O261" s="107" t="str">
        <f t="shared" si="88"/>
        <v/>
      </c>
      <c r="P261" s="108">
        <f t="shared" si="89"/>
        <v>3544</v>
      </c>
      <c r="Q261" s="96" t="str">
        <f t="shared" si="90"/>
        <v>YES</v>
      </c>
      <c r="R261" s="109">
        <f t="shared" si="91"/>
        <v>709</v>
      </c>
      <c r="S261" s="85" t="str">
        <f t="shared" si="92"/>
        <v/>
      </c>
      <c r="T261" s="78">
        <f t="shared" si="93"/>
        <v>2.6232608020771597E-2</v>
      </c>
      <c r="U261" s="104">
        <f t="shared" si="94"/>
        <v>0.70624841249682491</v>
      </c>
      <c r="W261" s="13" t="str">
        <f t="shared" si="95"/>
        <v>Con</v>
      </c>
      <c r="X261" s="13" t="str">
        <f t="shared" si="96"/>
        <v>Lab</v>
      </c>
      <c r="Y261" s="13" t="str">
        <f t="shared" si="97"/>
        <v>Con</v>
      </c>
      <c r="Z261" s="13" t="str">
        <f t="shared" si="98"/>
        <v>Con</v>
      </c>
      <c r="AA261" s="13" t="str">
        <f>J261</f>
        <v>Con</v>
      </c>
      <c r="AB261" s="13" t="str">
        <f t="shared" si="85"/>
        <v>Lab</v>
      </c>
      <c r="AC261" s="13" t="str">
        <f t="shared" si="83"/>
        <v>Lab</v>
      </c>
    </row>
    <row r="262" spans="1:29" ht="15.75" x14ac:dyDescent="0.25">
      <c r="A262" s="100" t="s">
        <v>272</v>
      </c>
      <c r="B262" s="101" t="s">
        <v>662</v>
      </c>
      <c r="C262" s="102">
        <v>2010</v>
      </c>
      <c r="D262" s="103">
        <v>70814</v>
      </c>
      <c r="E262" s="103">
        <v>46786</v>
      </c>
      <c r="F262" s="78">
        <f t="shared" si="86"/>
        <v>0.66068856440816792</v>
      </c>
      <c r="G262" s="81" t="s">
        <v>4</v>
      </c>
      <c r="H262" s="93">
        <v>21624</v>
      </c>
      <c r="I262" s="106">
        <v>12944</v>
      </c>
      <c r="J262" s="81" t="s">
        <v>7</v>
      </c>
      <c r="K262" s="106">
        <v>8680</v>
      </c>
      <c r="L262" s="94">
        <v>0.18552558457658275</v>
      </c>
      <c r="M262" s="95">
        <v>0.12257463213488858</v>
      </c>
      <c r="N262" s="107">
        <f t="shared" si="87"/>
        <v>4341</v>
      </c>
      <c r="O262" s="107">
        <f t="shared" si="88"/>
        <v>4341</v>
      </c>
      <c r="P262" s="108">
        <f t="shared" si="89"/>
        <v>3541</v>
      </c>
      <c r="Q262" s="96" t="str">
        <f t="shared" si="90"/>
        <v/>
      </c>
      <c r="R262" s="109">
        <f t="shared" si="91"/>
        <v>709</v>
      </c>
      <c r="S262" s="85" t="str">
        <f t="shared" si="92"/>
        <v/>
      </c>
      <c r="T262" s="78">
        <f t="shared" si="93"/>
        <v>0.12257463213488858</v>
      </c>
      <c r="U262" s="104">
        <f t="shared" si="94"/>
        <v>0.78326319654305654</v>
      </c>
      <c r="W262" s="13" t="str">
        <f t="shared" si="95"/>
        <v>Con</v>
      </c>
      <c r="X262" s="13" t="str">
        <f t="shared" si="96"/>
        <v>Con</v>
      </c>
      <c r="Y262" s="13" t="str">
        <f t="shared" si="97"/>
        <v>Con</v>
      </c>
      <c r="Z262" s="13" t="str">
        <f t="shared" si="98"/>
        <v>Lab</v>
      </c>
      <c r="AA262" s="13" t="str">
        <f>G262</f>
        <v>Con</v>
      </c>
      <c r="AB262" s="13" t="str">
        <f t="shared" si="85"/>
        <v>Con</v>
      </c>
      <c r="AC262" s="13" t="str">
        <f t="shared" si="83"/>
        <v>Con</v>
      </c>
    </row>
    <row r="263" spans="1:29" ht="15.75" x14ac:dyDescent="0.25">
      <c r="A263" s="100" t="s">
        <v>273</v>
      </c>
      <c r="B263" s="101" t="s">
        <v>661</v>
      </c>
      <c r="C263" s="102">
        <v>2010</v>
      </c>
      <c r="D263" s="103">
        <v>60105</v>
      </c>
      <c r="E263" s="103">
        <v>30580</v>
      </c>
      <c r="F263" s="78">
        <f t="shared" si="86"/>
        <v>0.50877630812744368</v>
      </c>
      <c r="G263" s="81" t="s">
        <v>7</v>
      </c>
      <c r="H263" s="93">
        <v>15908</v>
      </c>
      <c r="I263" s="106">
        <v>5357</v>
      </c>
      <c r="J263" s="81" t="s">
        <v>12</v>
      </c>
      <c r="K263" s="106">
        <v>10551</v>
      </c>
      <c r="L263" s="94">
        <v>0.34502943100065403</v>
      </c>
      <c r="M263" s="95">
        <v>0.17554280009982531</v>
      </c>
      <c r="N263" s="107">
        <f t="shared" si="87"/>
        <v>5276</v>
      </c>
      <c r="O263" s="107" t="str">
        <f t="shared" si="88"/>
        <v/>
      </c>
      <c r="P263" s="108">
        <f t="shared" si="89"/>
        <v>3006</v>
      </c>
      <c r="Q263" s="96" t="str">
        <f t="shared" si="90"/>
        <v/>
      </c>
      <c r="R263" s="109">
        <f t="shared" si="91"/>
        <v>602</v>
      </c>
      <c r="S263" s="85" t="str">
        <f t="shared" si="92"/>
        <v/>
      </c>
      <c r="T263" s="78">
        <f t="shared" si="93"/>
        <v>0.17554280009982531</v>
      </c>
      <c r="U263" s="104">
        <f t="shared" si="94"/>
        <v>0.68431910822726905</v>
      </c>
      <c r="W263" s="13" t="str">
        <f t="shared" si="95"/>
        <v>Lab</v>
      </c>
      <c r="X263" s="13" t="str">
        <f t="shared" si="96"/>
        <v>Lab</v>
      </c>
      <c r="Y263" s="13" t="str">
        <f t="shared" si="97"/>
        <v>SNP</v>
      </c>
      <c r="Z263" s="13" t="str">
        <f t="shared" si="98"/>
        <v>SNP</v>
      </c>
      <c r="AA263" s="13" t="str">
        <f>G263</f>
        <v>Lab</v>
      </c>
      <c r="AB263" s="13" t="str">
        <f t="shared" si="85"/>
        <v>Lab</v>
      </c>
      <c r="AC263" s="13" t="str">
        <f t="shared" si="83"/>
        <v>Lab</v>
      </c>
    </row>
    <row r="264" spans="1:29" ht="15.75" x14ac:dyDescent="0.25">
      <c r="A264" s="100" t="s">
        <v>274</v>
      </c>
      <c r="B264" s="101" t="s">
        <v>661</v>
      </c>
      <c r="C264" s="102">
        <v>2010</v>
      </c>
      <c r="D264" s="103">
        <v>61865</v>
      </c>
      <c r="E264" s="103">
        <v>32164</v>
      </c>
      <c r="F264" s="78">
        <f t="shared" si="86"/>
        <v>0.51990624747433933</v>
      </c>
      <c r="G264" s="81" t="s">
        <v>7</v>
      </c>
      <c r="H264" s="93">
        <v>19797</v>
      </c>
      <c r="I264" s="106">
        <v>7957</v>
      </c>
      <c r="J264" s="81" t="s">
        <v>12</v>
      </c>
      <c r="K264" s="106">
        <v>11840</v>
      </c>
      <c r="L264" s="94">
        <v>0.36811341872901382</v>
      </c>
      <c r="M264" s="95">
        <v>0.19138446617635174</v>
      </c>
      <c r="N264" s="107">
        <f t="shared" si="87"/>
        <v>5921</v>
      </c>
      <c r="O264" s="107" t="str">
        <f t="shared" si="88"/>
        <v/>
      </c>
      <c r="P264" s="108">
        <f t="shared" si="89"/>
        <v>3094</v>
      </c>
      <c r="Q264" s="96" t="str">
        <f t="shared" si="90"/>
        <v/>
      </c>
      <c r="R264" s="109">
        <f t="shared" si="91"/>
        <v>619</v>
      </c>
      <c r="S264" s="85" t="str">
        <f t="shared" si="92"/>
        <v/>
      </c>
      <c r="T264" s="78">
        <f t="shared" si="93"/>
        <v>0.19138446617635174</v>
      </c>
      <c r="U264" s="104">
        <f t="shared" si="94"/>
        <v>0.71129071365069108</v>
      </c>
      <c r="W264" s="13" t="str">
        <f t="shared" si="95"/>
        <v>Lab</v>
      </c>
      <c r="X264" s="13" t="str">
        <f t="shared" si="96"/>
        <v>Lab</v>
      </c>
      <c r="Y264" s="13" t="str">
        <f t="shared" si="97"/>
        <v>SNP</v>
      </c>
      <c r="Z264" s="13" t="str">
        <f t="shared" si="98"/>
        <v>SNP</v>
      </c>
      <c r="AA264" s="13" t="str">
        <f>G264</f>
        <v>Lab</v>
      </c>
      <c r="AB264" s="13" t="str">
        <f t="shared" si="85"/>
        <v>Lab</v>
      </c>
      <c r="AC264" s="13" t="str">
        <f t="shared" si="83"/>
        <v>Lab</v>
      </c>
    </row>
    <row r="265" spans="1:29" ht="15.75" x14ac:dyDescent="0.25">
      <c r="A265" s="100" t="s">
        <v>275</v>
      </c>
      <c r="B265" s="101" t="s">
        <v>661</v>
      </c>
      <c r="C265" s="102">
        <v>2010</v>
      </c>
      <c r="D265" s="103">
        <v>51490</v>
      </c>
      <c r="E265" s="103">
        <v>29613</v>
      </c>
      <c r="F265" s="78">
        <f t="shared" si="86"/>
        <v>0.57512138279277525</v>
      </c>
      <c r="G265" s="81" t="s">
        <v>7</v>
      </c>
      <c r="H265" s="93">
        <v>13181</v>
      </c>
      <c r="I265" s="106">
        <v>9283</v>
      </c>
      <c r="J265" s="81" t="s">
        <v>8</v>
      </c>
      <c r="K265" s="106">
        <v>3898</v>
      </c>
      <c r="L265" s="94">
        <v>0.13163137811096479</v>
      </c>
      <c r="M265" s="95">
        <v>7.5704020198096716E-2</v>
      </c>
      <c r="N265" s="107">
        <f t="shared" si="87"/>
        <v>1950</v>
      </c>
      <c r="O265" s="107" t="str">
        <f t="shared" si="88"/>
        <v/>
      </c>
      <c r="P265" s="108">
        <f t="shared" si="89"/>
        <v>2575</v>
      </c>
      <c r="Q265" s="96" t="str">
        <f t="shared" si="90"/>
        <v/>
      </c>
      <c r="R265" s="109">
        <f t="shared" si="91"/>
        <v>515</v>
      </c>
      <c r="S265" s="85" t="str">
        <f t="shared" si="92"/>
        <v/>
      </c>
      <c r="T265" s="78">
        <f t="shared" si="93"/>
        <v>7.5704020198096716E-2</v>
      </c>
      <c r="U265" s="104">
        <f t="shared" si="94"/>
        <v>0.65082540299087199</v>
      </c>
      <c r="W265" s="13" t="str">
        <f t="shared" si="95"/>
        <v>Lab</v>
      </c>
      <c r="X265" s="13" t="str">
        <f t="shared" si="96"/>
        <v>Lab</v>
      </c>
      <c r="Y265" s="13" t="str">
        <f t="shared" si="97"/>
        <v>LD</v>
      </c>
      <c r="Z265" s="13" t="str">
        <f t="shared" si="98"/>
        <v>LD</v>
      </c>
      <c r="AA265" s="13" t="str">
        <f>J265</f>
        <v>LD</v>
      </c>
      <c r="AB265" s="13" t="str">
        <f t="shared" si="85"/>
        <v>Lab</v>
      </c>
      <c r="AC265" s="13" t="str">
        <f t="shared" si="83"/>
        <v>Lab</v>
      </c>
    </row>
    <row r="266" spans="1:29" ht="15.75" x14ac:dyDescent="0.25">
      <c r="A266" s="100" t="s">
        <v>276</v>
      </c>
      <c r="B266" s="101" t="s">
        <v>661</v>
      </c>
      <c r="C266" s="102">
        <v>2010</v>
      </c>
      <c r="D266" s="103">
        <v>59861</v>
      </c>
      <c r="E266" s="103">
        <v>29409</v>
      </c>
      <c r="F266" s="78">
        <f t="shared" si="86"/>
        <v>0.49128815088287869</v>
      </c>
      <c r="G266" s="81" t="s">
        <v>7</v>
      </c>
      <c r="H266" s="93">
        <v>20100</v>
      </c>
      <c r="I266" s="106">
        <v>4158</v>
      </c>
      <c r="J266" s="81" t="s">
        <v>12</v>
      </c>
      <c r="K266" s="106">
        <v>15942</v>
      </c>
      <c r="L266" s="94">
        <v>0.54207895542180962</v>
      </c>
      <c r="M266" s="95">
        <v>0.26631696764170326</v>
      </c>
      <c r="N266" s="107">
        <f t="shared" si="87"/>
        <v>7972</v>
      </c>
      <c r="O266" s="107" t="str">
        <f t="shared" si="88"/>
        <v/>
      </c>
      <c r="P266" s="108">
        <f t="shared" si="89"/>
        <v>2994</v>
      </c>
      <c r="Q266" s="96" t="str">
        <f t="shared" si="90"/>
        <v/>
      </c>
      <c r="R266" s="109">
        <f t="shared" si="91"/>
        <v>599</v>
      </c>
      <c r="S266" s="85" t="str">
        <f t="shared" si="92"/>
        <v/>
      </c>
      <c r="T266" s="78">
        <f t="shared" si="93"/>
        <v>0.26631696764170326</v>
      </c>
      <c r="U266" s="104">
        <f t="shared" si="94"/>
        <v>0.75760511852458201</v>
      </c>
      <c r="W266" s="13" t="str">
        <f t="shared" si="95"/>
        <v>Lab</v>
      </c>
      <c r="X266" s="13" t="str">
        <f t="shared" si="96"/>
        <v>Lab</v>
      </c>
      <c r="Y266" s="13" t="str">
        <f t="shared" si="97"/>
        <v>Lab</v>
      </c>
      <c r="Z266" s="13" t="str">
        <f t="shared" si="98"/>
        <v>SNP</v>
      </c>
      <c r="AA266" s="13" t="str">
        <f>G266</f>
        <v>Lab</v>
      </c>
      <c r="AB266" s="13" t="str">
        <f t="shared" si="85"/>
        <v>Lab</v>
      </c>
      <c r="AC266" s="13" t="str">
        <f t="shared" si="83"/>
        <v>Lab</v>
      </c>
    </row>
    <row r="267" spans="1:29" ht="15.75" x14ac:dyDescent="0.25">
      <c r="A267" s="100" t="s">
        <v>277</v>
      </c>
      <c r="B267" s="101" t="s">
        <v>661</v>
      </c>
      <c r="C267" s="102">
        <v>2010</v>
      </c>
      <c r="D267" s="103">
        <v>60997</v>
      </c>
      <c r="E267" s="103">
        <v>35582</v>
      </c>
      <c r="F267" s="78">
        <f t="shared" si="86"/>
        <v>0.58334016427037394</v>
      </c>
      <c r="G267" s="81" t="s">
        <v>7</v>
      </c>
      <c r="H267" s="93">
        <v>19233</v>
      </c>
      <c r="I267" s="106">
        <v>5622</v>
      </c>
      <c r="J267" s="81" t="s">
        <v>8</v>
      </c>
      <c r="K267" s="106">
        <v>13611</v>
      </c>
      <c r="L267" s="94">
        <v>0.382524872126356</v>
      </c>
      <c r="M267" s="95">
        <v>0.2231421217436923</v>
      </c>
      <c r="N267" s="107">
        <f t="shared" si="87"/>
        <v>6806</v>
      </c>
      <c r="O267" s="107" t="str">
        <f t="shared" si="88"/>
        <v/>
      </c>
      <c r="P267" s="108">
        <f t="shared" si="89"/>
        <v>3050</v>
      </c>
      <c r="Q267" s="96" t="str">
        <f t="shared" si="90"/>
        <v/>
      </c>
      <c r="R267" s="109">
        <f t="shared" si="91"/>
        <v>610</v>
      </c>
      <c r="S267" s="85" t="str">
        <f t="shared" si="92"/>
        <v/>
      </c>
      <c r="T267" s="78">
        <f t="shared" si="93"/>
        <v>0.2231421217436923</v>
      </c>
      <c r="U267" s="104">
        <f t="shared" si="94"/>
        <v>0.80648228601406624</v>
      </c>
      <c r="W267" s="13" t="str">
        <f t="shared" si="95"/>
        <v>Lab</v>
      </c>
      <c r="X267" s="13" t="str">
        <f t="shared" si="96"/>
        <v>Lab</v>
      </c>
      <c r="Y267" s="13" t="str">
        <f t="shared" si="97"/>
        <v>Lab</v>
      </c>
      <c r="Z267" s="13" t="str">
        <f t="shared" si="98"/>
        <v>LD</v>
      </c>
      <c r="AA267" s="13" t="str">
        <f>G267</f>
        <v>Lab</v>
      </c>
      <c r="AB267" s="13" t="str">
        <f t="shared" si="85"/>
        <v>Lab</v>
      </c>
      <c r="AC267" s="13" t="str">
        <f t="shared" si="83"/>
        <v>Lab</v>
      </c>
    </row>
    <row r="268" spans="1:29" ht="15.75" x14ac:dyDescent="0.25">
      <c r="A268" s="100" t="s">
        <v>278</v>
      </c>
      <c r="B268" s="101" t="s">
        <v>661</v>
      </c>
      <c r="C268" s="102">
        <v>2010</v>
      </c>
      <c r="D268" s="103">
        <v>65069</v>
      </c>
      <c r="E268" s="103">
        <v>40094</v>
      </c>
      <c r="F268" s="78">
        <f t="shared" si="86"/>
        <v>0.61617667399222364</v>
      </c>
      <c r="G268" s="81" t="s">
        <v>7</v>
      </c>
      <c r="H268" s="93">
        <v>20736</v>
      </c>
      <c r="I268" s="106">
        <v>8078</v>
      </c>
      <c r="J268" s="81" t="s">
        <v>12</v>
      </c>
      <c r="K268" s="106">
        <v>12658</v>
      </c>
      <c r="L268" s="94">
        <v>0.3157080859979049</v>
      </c>
      <c r="M268" s="95">
        <v>0.19453195838263998</v>
      </c>
      <c r="N268" s="107">
        <f t="shared" si="87"/>
        <v>6330</v>
      </c>
      <c r="O268" s="107" t="str">
        <f t="shared" si="88"/>
        <v/>
      </c>
      <c r="P268" s="108">
        <f t="shared" si="89"/>
        <v>3254</v>
      </c>
      <c r="Q268" s="96" t="str">
        <f t="shared" si="90"/>
        <v/>
      </c>
      <c r="R268" s="109">
        <f t="shared" si="91"/>
        <v>651</v>
      </c>
      <c r="S268" s="85" t="str">
        <f t="shared" si="92"/>
        <v/>
      </c>
      <c r="T268" s="78">
        <f t="shared" si="93"/>
        <v>0.19453195838263998</v>
      </c>
      <c r="U268" s="104">
        <f t="shared" si="94"/>
        <v>0.81070863237486357</v>
      </c>
      <c r="W268" s="13" t="str">
        <f t="shared" si="95"/>
        <v>Lab</v>
      </c>
      <c r="X268" s="13" t="str">
        <f t="shared" si="96"/>
        <v>Lab</v>
      </c>
      <c r="Y268" s="13" t="str">
        <f t="shared" si="97"/>
        <v>Lab</v>
      </c>
      <c r="Z268" s="13" t="str">
        <f t="shared" si="98"/>
        <v>SNP</v>
      </c>
      <c r="AA268" s="13" t="str">
        <f>G268</f>
        <v>Lab</v>
      </c>
      <c r="AB268" s="13" t="str">
        <f t="shared" si="85"/>
        <v>Lab</v>
      </c>
      <c r="AC268" s="13" t="str">
        <f t="shared" si="83"/>
        <v>Lab</v>
      </c>
    </row>
    <row r="269" spans="1:29" ht="15.75" x14ac:dyDescent="0.25">
      <c r="A269" s="100" t="s">
        <v>279</v>
      </c>
      <c r="B269" s="101" t="s">
        <v>661</v>
      </c>
      <c r="C269" s="102">
        <v>2010</v>
      </c>
      <c r="D269" s="103">
        <v>58191</v>
      </c>
      <c r="E269" s="103">
        <v>31781</v>
      </c>
      <c r="F269" s="78">
        <f t="shared" si="86"/>
        <v>0.54614974824285545</v>
      </c>
      <c r="G269" s="81" t="s">
        <v>7</v>
      </c>
      <c r="H269" s="93">
        <v>19863</v>
      </c>
      <c r="I269" s="106">
        <v>5192</v>
      </c>
      <c r="J269" s="81" t="s">
        <v>12</v>
      </c>
      <c r="K269" s="106">
        <v>14671</v>
      </c>
      <c r="L269" s="94">
        <v>0.46162801673956139</v>
      </c>
      <c r="M269" s="95">
        <v>0.25211802512416009</v>
      </c>
      <c r="N269" s="107">
        <f t="shared" si="87"/>
        <v>7336</v>
      </c>
      <c r="O269" s="107" t="str">
        <f t="shared" si="88"/>
        <v/>
      </c>
      <c r="P269" s="108">
        <f t="shared" si="89"/>
        <v>2910</v>
      </c>
      <c r="Q269" s="96" t="str">
        <f t="shared" si="90"/>
        <v/>
      </c>
      <c r="R269" s="109">
        <f t="shared" si="91"/>
        <v>582</v>
      </c>
      <c r="S269" s="85" t="str">
        <f t="shared" si="92"/>
        <v/>
      </c>
      <c r="T269" s="78">
        <f t="shared" si="93"/>
        <v>0.25211802512416009</v>
      </c>
      <c r="U269" s="104">
        <f t="shared" si="94"/>
        <v>0.7982677733670156</v>
      </c>
      <c r="W269" s="13" t="str">
        <f t="shared" si="95"/>
        <v>Lab</v>
      </c>
      <c r="X269" s="13" t="str">
        <f t="shared" si="96"/>
        <v>Lab</v>
      </c>
      <c r="Y269" s="13" t="str">
        <f t="shared" si="97"/>
        <v>Lab</v>
      </c>
      <c r="Z269" s="13" t="str">
        <f t="shared" si="98"/>
        <v>SNP</v>
      </c>
      <c r="AA269" s="13" t="str">
        <f>G269</f>
        <v>Lab</v>
      </c>
      <c r="AB269" s="13" t="str">
        <f t="shared" si="85"/>
        <v>Lab</v>
      </c>
      <c r="AC269" s="13" t="str">
        <f t="shared" si="83"/>
        <v>Lab</v>
      </c>
    </row>
    <row r="270" spans="1:29" ht="15.75" x14ac:dyDescent="0.25">
      <c r="A270" s="100" t="s">
        <v>280</v>
      </c>
      <c r="B270" s="101" t="s">
        <v>661</v>
      </c>
      <c r="C270" s="102">
        <v>2010</v>
      </c>
      <c r="D270" s="103">
        <v>67765</v>
      </c>
      <c r="E270" s="103">
        <v>40501</v>
      </c>
      <c r="F270" s="78">
        <f t="shared" si="86"/>
        <v>0.59766841289751349</v>
      </c>
      <c r="G270" s="81" t="s">
        <v>7</v>
      </c>
      <c r="H270" s="93">
        <v>25247</v>
      </c>
      <c r="I270" s="106">
        <v>8799</v>
      </c>
      <c r="J270" s="81" t="s">
        <v>12</v>
      </c>
      <c r="K270" s="106">
        <v>16448</v>
      </c>
      <c r="L270" s="94">
        <v>0.40611342929804201</v>
      </c>
      <c r="M270" s="95">
        <v>0.24272116874492733</v>
      </c>
      <c r="N270" s="107">
        <f t="shared" si="87"/>
        <v>8225</v>
      </c>
      <c r="O270" s="107" t="str">
        <f t="shared" si="88"/>
        <v/>
      </c>
      <c r="P270" s="108">
        <f t="shared" si="89"/>
        <v>3389</v>
      </c>
      <c r="Q270" s="96" t="str">
        <f t="shared" si="90"/>
        <v/>
      </c>
      <c r="R270" s="109">
        <f t="shared" si="91"/>
        <v>678</v>
      </c>
      <c r="S270" s="85" t="str">
        <f t="shared" si="92"/>
        <v/>
      </c>
      <c r="T270" s="78">
        <f t="shared" si="93"/>
        <v>0.24272116874492733</v>
      </c>
      <c r="U270" s="104">
        <f t="shared" si="94"/>
        <v>0.84038958164244082</v>
      </c>
      <c r="W270" s="13" t="str">
        <f t="shared" si="95"/>
        <v>Lab</v>
      </c>
      <c r="X270" s="13" t="str">
        <f t="shared" si="96"/>
        <v>Lab</v>
      </c>
      <c r="Y270" s="13" t="str">
        <f t="shared" si="97"/>
        <v>Lab</v>
      </c>
      <c r="Z270" s="13" t="str">
        <f t="shared" si="98"/>
        <v>SNP</v>
      </c>
      <c r="AA270" s="13" t="str">
        <f>G270</f>
        <v>Lab</v>
      </c>
      <c r="AB270" s="13" t="str">
        <f t="shared" si="85"/>
        <v>Lab</v>
      </c>
      <c r="AC270" s="13" t="str">
        <f t="shared" si="83"/>
        <v>Lab</v>
      </c>
    </row>
    <row r="271" spans="1:29" ht="15.75" x14ac:dyDescent="0.25">
      <c r="A271" s="100" t="s">
        <v>281</v>
      </c>
      <c r="B271" s="101" t="s">
        <v>669</v>
      </c>
      <c r="C271" s="102">
        <v>2010</v>
      </c>
      <c r="D271" s="103">
        <v>79321</v>
      </c>
      <c r="E271" s="103">
        <v>50764</v>
      </c>
      <c r="F271" s="78">
        <f t="shared" si="86"/>
        <v>0.6399818459172224</v>
      </c>
      <c r="G271" s="81" t="s">
        <v>4</v>
      </c>
      <c r="H271" s="93">
        <v>20267</v>
      </c>
      <c r="I271" s="106">
        <v>17847</v>
      </c>
      <c r="J271" s="81" t="s">
        <v>7</v>
      </c>
      <c r="K271" s="106">
        <v>2420</v>
      </c>
      <c r="L271" s="94">
        <v>4.7671578283823179E-2</v>
      </c>
      <c r="M271" s="95">
        <v>3.0508944667868534E-2</v>
      </c>
      <c r="N271" s="107">
        <f t="shared" si="87"/>
        <v>1211</v>
      </c>
      <c r="O271" s="107">
        <f t="shared" si="88"/>
        <v>1211</v>
      </c>
      <c r="P271" s="108">
        <f t="shared" si="89"/>
        <v>3967</v>
      </c>
      <c r="Q271" s="96" t="str">
        <f t="shared" si="90"/>
        <v>YES</v>
      </c>
      <c r="R271" s="109">
        <f t="shared" si="91"/>
        <v>794</v>
      </c>
      <c r="S271" s="85" t="str">
        <f t="shared" si="92"/>
        <v/>
      </c>
      <c r="T271" s="78">
        <f t="shared" si="93"/>
        <v>3.0508944667868534E-2</v>
      </c>
      <c r="U271" s="104">
        <f t="shared" si="94"/>
        <v>0.67049079058509098</v>
      </c>
      <c r="W271" s="13" t="str">
        <f t="shared" si="95"/>
        <v>Lab</v>
      </c>
      <c r="X271" s="13" t="str">
        <f t="shared" si="96"/>
        <v>Con</v>
      </c>
      <c r="Y271" s="13" t="str">
        <f t="shared" si="97"/>
        <v>Lab</v>
      </c>
      <c r="Z271" s="13" t="str">
        <f t="shared" si="98"/>
        <v>Lab</v>
      </c>
      <c r="AA271" s="13" t="str">
        <f>J271</f>
        <v>Lab</v>
      </c>
      <c r="AB271" s="13" t="str">
        <f>J271</f>
        <v>Lab</v>
      </c>
      <c r="AC271" s="13" t="str">
        <f>J271</f>
        <v>Lab</v>
      </c>
    </row>
    <row r="272" spans="1:29" ht="15.75" x14ac:dyDescent="0.25">
      <c r="A272" s="100" t="s">
        <v>282</v>
      </c>
      <c r="B272" s="101" t="s">
        <v>661</v>
      </c>
      <c r="C272" s="102">
        <v>2010</v>
      </c>
      <c r="D272" s="103">
        <v>73420</v>
      </c>
      <c r="E272" s="103">
        <v>48775</v>
      </c>
      <c r="F272" s="78">
        <f t="shared" si="86"/>
        <v>0.6643285208390084</v>
      </c>
      <c r="G272" s="81" t="s">
        <v>8</v>
      </c>
      <c r="H272" s="93">
        <v>17575</v>
      </c>
      <c r="I272" s="106">
        <v>10827</v>
      </c>
      <c r="J272" s="81" t="s">
        <v>12</v>
      </c>
      <c r="K272" s="106">
        <v>6748</v>
      </c>
      <c r="L272" s="94">
        <v>0.13834956432598666</v>
      </c>
      <c r="M272" s="95">
        <v>9.1909561427403974E-2</v>
      </c>
      <c r="N272" s="107">
        <f t="shared" si="87"/>
        <v>3375</v>
      </c>
      <c r="O272" s="107" t="str">
        <f t="shared" si="88"/>
        <v/>
      </c>
      <c r="P272" s="108">
        <f t="shared" si="89"/>
        <v>3671</v>
      </c>
      <c r="Q272" s="96" t="str">
        <f t="shared" si="90"/>
        <v/>
      </c>
      <c r="R272" s="109">
        <f t="shared" si="91"/>
        <v>735</v>
      </c>
      <c r="S272" s="85" t="str">
        <f t="shared" si="92"/>
        <v/>
      </c>
      <c r="T272" s="78">
        <f t="shared" si="93"/>
        <v>9.1909561427403974E-2</v>
      </c>
      <c r="U272" s="104">
        <f t="shared" si="94"/>
        <v>0.75623808226641231</v>
      </c>
      <c r="W272" s="13" t="str">
        <f t="shared" si="95"/>
        <v>LD</v>
      </c>
      <c r="X272" s="13" t="str">
        <f t="shared" si="96"/>
        <v>LD</v>
      </c>
      <c r="Y272" s="13" t="str">
        <f t="shared" si="97"/>
        <v>LD</v>
      </c>
      <c r="Z272" s="13" t="str">
        <f t="shared" si="98"/>
        <v>SNP</v>
      </c>
      <c r="AA272" s="13" t="str">
        <f>G272</f>
        <v>LD</v>
      </c>
      <c r="AB272" s="13" t="str">
        <f t="shared" ref="AB272:AB277" si="99">G272</f>
        <v>LD</v>
      </c>
      <c r="AC272" s="13" t="str">
        <f t="shared" ref="AC272:AC277" si="100">G272</f>
        <v>LD</v>
      </c>
    </row>
    <row r="273" spans="1:29" ht="15.75" x14ac:dyDescent="0.25">
      <c r="A273" s="100" t="s">
        <v>283</v>
      </c>
      <c r="B273" s="101" t="s">
        <v>662</v>
      </c>
      <c r="C273" s="102">
        <v>2010</v>
      </c>
      <c r="D273" s="103">
        <v>72816</v>
      </c>
      <c r="E273" s="103">
        <v>46939</v>
      </c>
      <c r="F273" s="78">
        <f t="shared" si="86"/>
        <v>0.64462480773456388</v>
      </c>
      <c r="G273" s="81" t="s">
        <v>4</v>
      </c>
      <c r="H273" s="93">
        <v>24300</v>
      </c>
      <c r="I273" s="106">
        <v>9887</v>
      </c>
      <c r="J273" s="81" t="s">
        <v>8</v>
      </c>
      <c r="K273" s="106">
        <v>14413</v>
      </c>
      <c r="L273" s="94">
        <v>0.30705809667866807</v>
      </c>
      <c r="M273" s="95">
        <v>0.19793726653482752</v>
      </c>
      <c r="N273" s="107">
        <f t="shared" si="87"/>
        <v>7207</v>
      </c>
      <c r="O273" s="107">
        <f t="shared" si="88"/>
        <v>7207</v>
      </c>
      <c r="P273" s="108">
        <f t="shared" si="89"/>
        <v>3641</v>
      </c>
      <c r="Q273" s="96" t="str">
        <f t="shared" si="90"/>
        <v/>
      </c>
      <c r="R273" s="109">
        <f t="shared" si="91"/>
        <v>729</v>
      </c>
      <c r="S273" s="85" t="str">
        <f t="shared" si="92"/>
        <v/>
      </c>
      <c r="T273" s="78">
        <f t="shared" si="93"/>
        <v>0.19793726653482752</v>
      </c>
      <c r="U273" s="104">
        <f t="shared" si="94"/>
        <v>0.84256207426939134</v>
      </c>
      <c r="W273" s="13" t="str">
        <f t="shared" si="95"/>
        <v>Con</v>
      </c>
      <c r="X273" s="13" t="str">
        <f t="shared" si="96"/>
        <v>Con</v>
      </c>
      <c r="Y273" s="13" t="str">
        <f t="shared" si="97"/>
        <v>Con</v>
      </c>
      <c r="Z273" s="13" t="str">
        <f t="shared" si="98"/>
        <v>LD</v>
      </c>
      <c r="AA273" s="13" t="str">
        <f>G273</f>
        <v>Con</v>
      </c>
      <c r="AB273" s="13" t="str">
        <f t="shared" si="99"/>
        <v>Con</v>
      </c>
      <c r="AC273" s="13" t="str">
        <f t="shared" si="100"/>
        <v>Con</v>
      </c>
    </row>
    <row r="274" spans="1:29" ht="15.75" x14ac:dyDescent="0.25">
      <c r="A274" s="100" t="s">
        <v>284</v>
      </c>
      <c r="B274" s="101" t="s">
        <v>672</v>
      </c>
      <c r="C274" s="102">
        <v>2010</v>
      </c>
      <c r="D274" s="103">
        <v>61696</v>
      </c>
      <c r="E274" s="103">
        <v>41671</v>
      </c>
      <c r="F274" s="78">
        <f t="shared" si="86"/>
        <v>0.67542466286307057</v>
      </c>
      <c r="G274" s="81" t="s">
        <v>7</v>
      </c>
      <c r="H274" s="93">
        <v>16016</v>
      </c>
      <c r="I274" s="106">
        <v>13333</v>
      </c>
      <c r="J274" s="81" t="s">
        <v>4</v>
      </c>
      <c r="K274" s="106">
        <v>2683</v>
      </c>
      <c r="L274" s="94">
        <v>6.4385303928391452E-2</v>
      </c>
      <c r="M274" s="95">
        <v>4.3487422199170123E-2</v>
      </c>
      <c r="N274" s="107">
        <f t="shared" si="87"/>
        <v>1342</v>
      </c>
      <c r="O274" s="107" t="str">
        <f t="shared" si="88"/>
        <v/>
      </c>
      <c r="P274" s="108">
        <f t="shared" si="89"/>
        <v>3085</v>
      </c>
      <c r="Q274" s="96" t="str">
        <f t="shared" si="90"/>
        <v>YES</v>
      </c>
      <c r="R274" s="109">
        <f t="shared" si="91"/>
        <v>617</v>
      </c>
      <c r="S274" s="85" t="str">
        <f t="shared" si="92"/>
        <v/>
      </c>
      <c r="T274" s="78">
        <f t="shared" si="93"/>
        <v>4.3487422199170123E-2</v>
      </c>
      <c r="U274" s="104">
        <f t="shared" si="94"/>
        <v>0.71891208506224069</v>
      </c>
      <c r="W274" s="13" t="str">
        <f t="shared" si="95"/>
        <v>Con</v>
      </c>
      <c r="X274" s="13" t="str">
        <f t="shared" si="96"/>
        <v>Lab</v>
      </c>
      <c r="Y274" s="13" t="str">
        <f t="shared" si="97"/>
        <v>Con</v>
      </c>
      <c r="Z274" s="13" t="str">
        <f t="shared" si="98"/>
        <v>Con</v>
      </c>
      <c r="AA274" s="13" t="str">
        <f>J274</f>
        <v>Con</v>
      </c>
      <c r="AB274" s="13" t="str">
        <f t="shared" si="99"/>
        <v>Lab</v>
      </c>
      <c r="AC274" s="13" t="str">
        <f t="shared" si="100"/>
        <v>Lab</v>
      </c>
    </row>
    <row r="275" spans="1:29" ht="15.75" x14ac:dyDescent="0.25">
      <c r="A275" s="100" t="s">
        <v>285</v>
      </c>
      <c r="B275" s="101" t="s">
        <v>665</v>
      </c>
      <c r="C275" s="102">
        <v>2010</v>
      </c>
      <c r="D275" s="103">
        <v>78008</v>
      </c>
      <c r="E275" s="103">
        <v>52799</v>
      </c>
      <c r="F275" s="78">
        <f t="shared" si="86"/>
        <v>0.67684083683724749</v>
      </c>
      <c r="G275" s="81" t="s">
        <v>4</v>
      </c>
      <c r="H275" s="93">
        <v>26552</v>
      </c>
      <c r="I275" s="106">
        <v>11726</v>
      </c>
      <c r="J275" s="81" t="s">
        <v>8</v>
      </c>
      <c r="K275" s="106">
        <v>14826</v>
      </c>
      <c r="L275" s="94">
        <v>0.28080077274190801</v>
      </c>
      <c r="M275" s="95">
        <v>0.19005743000717876</v>
      </c>
      <c r="N275" s="107">
        <f t="shared" si="87"/>
        <v>7414</v>
      </c>
      <c r="O275" s="107">
        <f t="shared" si="88"/>
        <v>7414</v>
      </c>
      <c r="P275" s="108">
        <f t="shared" si="89"/>
        <v>3901</v>
      </c>
      <c r="Q275" s="96" t="str">
        <f t="shared" si="90"/>
        <v/>
      </c>
      <c r="R275" s="109">
        <f t="shared" si="91"/>
        <v>781</v>
      </c>
      <c r="S275" s="85" t="str">
        <f t="shared" si="92"/>
        <v/>
      </c>
      <c r="T275" s="78">
        <f t="shared" si="93"/>
        <v>0.19005743000717876</v>
      </c>
      <c r="U275" s="104">
        <f t="shared" si="94"/>
        <v>0.86689826684442628</v>
      </c>
      <c r="W275" s="13" t="str">
        <f t="shared" si="95"/>
        <v>Con</v>
      </c>
      <c r="X275" s="13" t="str">
        <f t="shared" si="96"/>
        <v>Con</v>
      </c>
      <c r="Y275" s="13" t="str">
        <f t="shared" si="97"/>
        <v>Con</v>
      </c>
      <c r="Z275" s="13" t="str">
        <f t="shared" si="98"/>
        <v>Con</v>
      </c>
      <c r="AA275" s="13" t="str">
        <f>G275</f>
        <v>Con</v>
      </c>
      <c r="AB275" s="13" t="str">
        <f t="shared" si="99"/>
        <v>Con</v>
      </c>
      <c r="AC275" s="13" t="str">
        <f t="shared" si="100"/>
        <v>Con</v>
      </c>
    </row>
    <row r="276" spans="1:29" ht="15.75" x14ac:dyDescent="0.25">
      <c r="A276" s="100" t="s">
        <v>286</v>
      </c>
      <c r="B276" s="101" t="s">
        <v>662</v>
      </c>
      <c r="C276" s="102">
        <v>2010</v>
      </c>
      <c r="D276" s="103">
        <v>70195</v>
      </c>
      <c r="E276" s="103">
        <v>47303</v>
      </c>
      <c r="F276" s="78">
        <f t="shared" si="86"/>
        <v>0.67387990597620917</v>
      </c>
      <c r="G276" s="81" t="s">
        <v>4</v>
      </c>
      <c r="H276" s="93">
        <v>22956</v>
      </c>
      <c r="I276" s="106">
        <v>13644</v>
      </c>
      <c r="J276" s="81" t="s">
        <v>7</v>
      </c>
      <c r="K276" s="106">
        <v>9312</v>
      </c>
      <c r="L276" s="94">
        <v>0.19685855019766188</v>
      </c>
      <c r="M276" s="95">
        <v>0.13265902129781323</v>
      </c>
      <c r="N276" s="107">
        <f t="shared" si="87"/>
        <v>4657</v>
      </c>
      <c r="O276" s="107">
        <f t="shared" si="88"/>
        <v>4657</v>
      </c>
      <c r="P276" s="108">
        <f t="shared" si="89"/>
        <v>3510</v>
      </c>
      <c r="Q276" s="96" t="str">
        <f t="shared" si="90"/>
        <v/>
      </c>
      <c r="R276" s="109">
        <f t="shared" si="91"/>
        <v>702</v>
      </c>
      <c r="S276" s="85" t="str">
        <f t="shared" si="92"/>
        <v/>
      </c>
      <c r="T276" s="78">
        <f t="shared" si="93"/>
        <v>0.13265902129781323</v>
      </c>
      <c r="U276" s="104">
        <f t="shared" si="94"/>
        <v>0.80653892727402243</v>
      </c>
      <c r="W276" s="13" t="str">
        <f t="shared" si="95"/>
        <v>Con</v>
      </c>
      <c r="X276" s="13" t="str">
        <f t="shared" si="96"/>
        <v>Con</v>
      </c>
      <c r="Y276" s="13" t="str">
        <f t="shared" si="97"/>
        <v>Con</v>
      </c>
      <c r="Z276" s="13" t="str">
        <f t="shared" si="98"/>
        <v>Lab</v>
      </c>
      <c r="AA276" s="13" t="str">
        <f>G276</f>
        <v>Con</v>
      </c>
      <c r="AB276" s="13" t="str">
        <f t="shared" si="99"/>
        <v>Con</v>
      </c>
      <c r="AC276" s="13" t="str">
        <f t="shared" si="100"/>
        <v>Con</v>
      </c>
    </row>
    <row r="277" spans="1:29" ht="15.75" x14ac:dyDescent="0.25">
      <c r="A277" s="100" t="s">
        <v>287</v>
      </c>
      <c r="B277" s="101" t="s">
        <v>667</v>
      </c>
      <c r="C277" s="102">
        <v>2010</v>
      </c>
      <c r="D277" s="103">
        <v>61229</v>
      </c>
      <c r="E277" s="103">
        <v>32954</v>
      </c>
      <c r="F277" s="78">
        <f t="shared" si="86"/>
        <v>0.53820901860229631</v>
      </c>
      <c r="G277" s="81" t="s">
        <v>7</v>
      </c>
      <c r="H277" s="93">
        <v>10777</v>
      </c>
      <c r="I277" s="106">
        <v>10063</v>
      </c>
      <c r="J277" s="81" t="s">
        <v>4</v>
      </c>
      <c r="K277" s="106">
        <v>714</v>
      </c>
      <c r="L277" s="94">
        <v>2.1666565515567154E-2</v>
      </c>
      <c r="M277" s="95">
        <v>1.1661140962615753E-2</v>
      </c>
      <c r="N277" s="107">
        <f t="shared" si="87"/>
        <v>358</v>
      </c>
      <c r="O277" s="107" t="str">
        <f t="shared" si="88"/>
        <v/>
      </c>
      <c r="P277" s="108">
        <f t="shared" si="89"/>
        <v>3062</v>
      </c>
      <c r="Q277" s="96" t="str">
        <f t="shared" si="90"/>
        <v>YES</v>
      </c>
      <c r="R277" s="109">
        <f t="shared" si="91"/>
        <v>613</v>
      </c>
      <c r="S277" s="85" t="str">
        <f t="shared" si="92"/>
        <v/>
      </c>
      <c r="T277" s="78">
        <f t="shared" si="93"/>
        <v>1.1661140962615753E-2</v>
      </c>
      <c r="U277" s="104">
        <f t="shared" si="94"/>
        <v>0.54987015956491203</v>
      </c>
      <c r="W277" s="13" t="str">
        <f t="shared" si="95"/>
        <v>Con</v>
      </c>
      <c r="X277" s="13" t="str">
        <f t="shared" si="96"/>
        <v>Lab</v>
      </c>
      <c r="Y277" s="13" t="str">
        <f t="shared" si="97"/>
        <v>Con</v>
      </c>
      <c r="Z277" s="13" t="str">
        <f t="shared" si="98"/>
        <v>Con</v>
      </c>
      <c r="AA277" s="13" t="str">
        <f>J277</f>
        <v>Con</v>
      </c>
      <c r="AB277" s="13" t="str">
        <f t="shared" si="99"/>
        <v>Lab</v>
      </c>
      <c r="AC277" s="13" t="str">
        <f t="shared" si="100"/>
        <v>Lab</v>
      </c>
    </row>
    <row r="278" spans="1:29" ht="15.75" x14ac:dyDescent="0.25">
      <c r="A278" s="100" t="s">
        <v>288</v>
      </c>
      <c r="B278" s="101" t="s">
        <v>668</v>
      </c>
      <c r="C278" s="102">
        <v>2010</v>
      </c>
      <c r="D278" s="103">
        <v>70315</v>
      </c>
      <c r="E278" s="103">
        <v>43057</v>
      </c>
      <c r="F278" s="78">
        <f t="shared" si="86"/>
        <v>0.61234444997511195</v>
      </c>
      <c r="G278" s="81" t="s">
        <v>4</v>
      </c>
      <c r="H278" s="93">
        <v>18571</v>
      </c>
      <c r="I278" s="106">
        <v>14295</v>
      </c>
      <c r="J278" s="81" t="s">
        <v>7</v>
      </c>
      <c r="K278" s="106">
        <v>4276</v>
      </c>
      <c r="L278" s="94">
        <v>9.9310216689504613E-2</v>
      </c>
      <c r="M278" s="95">
        <v>6.081206001564389E-2</v>
      </c>
      <c r="N278" s="107">
        <f t="shared" si="87"/>
        <v>2139</v>
      </c>
      <c r="O278" s="107">
        <f t="shared" si="88"/>
        <v>2139</v>
      </c>
      <c r="P278" s="108">
        <f t="shared" si="89"/>
        <v>3516</v>
      </c>
      <c r="Q278" s="96" t="str">
        <f t="shared" si="90"/>
        <v/>
      </c>
      <c r="R278" s="109">
        <f t="shared" si="91"/>
        <v>704</v>
      </c>
      <c r="S278" s="85" t="str">
        <f t="shared" si="92"/>
        <v/>
      </c>
      <c r="T278" s="78">
        <f t="shared" si="93"/>
        <v>6.081206001564389E-2</v>
      </c>
      <c r="U278" s="104">
        <f t="shared" si="94"/>
        <v>0.67315650999075582</v>
      </c>
      <c r="W278" s="13" t="str">
        <f t="shared" si="95"/>
        <v>Con</v>
      </c>
      <c r="X278" s="13" t="str">
        <f t="shared" si="96"/>
        <v>Con</v>
      </c>
      <c r="Y278" s="13" t="str">
        <f t="shared" si="97"/>
        <v>Lab</v>
      </c>
      <c r="Z278" s="13" t="str">
        <f t="shared" si="98"/>
        <v>Lab</v>
      </c>
      <c r="AA278" s="13" t="str">
        <f>G278</f>
        <v>Con</v>
      </c>
      <c r="AB278" s="13" t="str">
        <f>J278</f>
        <v>Lab</v>
      </c>
      <c r="AC278" s="13" t="str">
        <f>J278</f>
        <v>Lab</v>
      </c>
    </row>
    <row r="279" spans="1:29" ht="15.75" x14ac:dyDescent="0.25">
      <c r="A279" s="100" t="s">
        <v>289</v>
      </c>
      <c r="B279" s="101" t="s">
        <v>666</v>
      </c>
      <c r="C279" s="102">
        <v>2010</v>
      </c>
      <c r="D279" s="103">
        <v>65489</v>
      </c>
      <c r="E279" s="103">
        <v>41188</v>
      </c>
      <c r="F279" s="78">
        <f t="shared" si="86"/>
        <v>0.62893004932126007</v>
      </c>
      <c r="G279" s="81" t="s">
        <v>7</v>
      </c>
      <c r="H279" s="93">
        <v>20262</v>
      </c>
      <c r="I279" s="106">
        <v>10109</v>
      </c>
      <c r="J279" s="81" t="s">
        <v>4</v>
      </c>
      <c r="K279" s="106">
        <v>10153</v>
      </c>
      <c r="L279" s="94">
        <v>0.24650383606875789</v>
      </c>
      <c r="M279" s="95">
        <v>0.15503366977660371</v>
      </c>
      <c r="N279" s="107">
        <f t="shared" si="87"/>
        <v>5077</v>
      </c>
      <c r="O279" s="107" t="str">
        <f t="shared" si="88"/>
        <v/>
      </c>
      <c r="P279" s="108">
        <f t="shared" si="89"/>
        <v>3275</v>
      </c>
      <c r="Q279" s="96" t="str">
        <f t="shared" si="90"/>
        <v/>
      </c>
      <c r="R279" s="109">
        <f t="shared" si="91"/>
        <v>655</v>
      </c>
      <c r="S279" s="85" t="str">
        <f t="shared" si="92"/>
        <v/>
      </c>
      <c r="T279" s="78">
        <f t="shared" si="93"/>
        <v>0.15503366977660371</v>
      </c>
      <c r="U279" s="104">
        <f t="shared" si="94"/>
        <v>0.78396371909786378</v>
      </c>
      <c r="W279" s="13" t="str">
        <f t="shared" si="95"/>
        <v>Lab</v>
      </c>
      <c r="X279" s="13" t="str">
        <f t="shared" si="96"/>
        <v>Lab</v>
      </c>
      <c r="Y279" s="13" t="str">
        <f t="shared" si="97"/>
        <v>Lab</v>
      </c>
      <c r="Z279" s="13" t="str">
        <f t="shared" si="98"/>
        <v>Con</v>
      </c>
      <c r="AA279" s="13" t="str">
        <f>G279</f>
        <v>Lab</v>
      </c>
      <c r="AB279" s="13" t="str">
        <f>G279</f>
        <v>Lab</v>
      </c>
      <c r="AC279" s="13" t="str">
        <f>G279</f>
        <v>Lab</v>
      </c>
    </row>
    <row r="280" spans="1:29" ht="15.75" x14ac:dyDescent="0.25">
      <c r="A280" s="100" t="s">
        <v>290</v>
      </c>
      <c r="B280" s="101" t="s">
        <v>662</v>
      </c>
      <c r="C280" s="102">
        <v>2010</v>
      </c>
      <c r="D280" s="103">
        <v>77082</v>
      </c>
      <c r="E280" s="103">
        <v>55567</v>
      </c>
      <c r="F280" s="78">
        <f t="shared" si="86"/>
        <v>0.72088165849355235</v>
      </c>
      <c r="G280" s="81" t="s">
        <v>4</v>
      </c>
      <c r="H280" s="93">
        <v>29618</v>
      </c>
      <c r="I280" s="106">
        <v>21836</v>
      </c>
      <c r="J280" s="81" t="s">
        <v>8</v>
      </c>
      <c r="K280" s="106">
        <v>7782</v>
      </c>
      <c r="L280" s="94">
        <v>0.14004715028704087</v>
      </c>
      <c r="M280" s="95">
        <v>0.10095742196621779</v>
      </c>
      <c r="N280" s="107">
        <f t="shared" si="87"/>
        <v>3892</v>
      </c>
      <c r="O280" s="107">
        <f t="shared" si="88"/>
        <v>3892</v>
      </c>
      <c r="P280" s="108">
        <f t="shared" si="89"/>
        <v>3855</v>
      </c>
      <c r="Q280" s="96" t="str">
        <f t="shared" si="90"/>
        <v/>
      </c>
      <c r="R280" s="109">
        <f t="shared" si="91"/>
        <v>771</v>
      </c>
      <c r="S280" s="85" t="str">
        <f t="shared" si="92"/>
        <v/>
      </c>
      <c r="T280" s="78">
        <f t="shared" si="93"/>
        <v>0.10095742196621779</v>
      </c>
      <c r="U280" s="104">
        <f t="shared" si="94"/>
        <v>0.82183908045977017</v>
      </c>
      <c r="W280" s="13" t="str">
        <f t="shared" si="95"/>
        <v>Con</v>
      </c>
      <c r="X280" s="13" t="str">
        <f t="shared" si="96"/>
        <v>Con</v>
      </c>
      <c r="Y280" s="13" t="str">
        <f t="shared" si="97"/>
        <v>Con</v>
      </c>
      <c r="Z280" s="13" t="str">
        <f t="shared" si="98"/>
        <v>LD</v>
      </c>
      <c r="AA280" s="13" t="str">
        <f>G280</f>
        <v>Con</v>
      </c>
      <c r="AB280" s="13" t="str">
        <f>G280</f>
        <v>Con</v>
      </c>
      <c r="AC280" s="13" t="str">
        <f>G280</f>
        <v>Con</v>
      </c>
    </row>
    <row r="281" spans="1:29" ht="15.75" x14ac:dyDescent="0.25">
      <c r="A281" s="100" t="s">
        <v>291</v>
      </c>
      <c r="B281" s="101" t="s">
        <v>666</v>
      </c>
      <c r="C281" s="102">
        <v>2010</v>
      </c>
      <c r="D281" s="103">
        <v>73906</v>
      </c>
      <c r="E281" s="103">
        <v>46461</v>
      </c>
      <c r="F281" s="78">
        <f t="shared" si="86"/>
        <v>0.628649906638162</v>
      </c>
      <c r="G281" s="81" t="s">
        <v>7</v>
      </c>
      <c r="H281" s="93">
        <v>25553</v>
      </c>
      <c r="I281" s="106">
        <v>11092</v>
      </c>
      <c r="J281" s="81" t="s">
        <v>8</v>
      </c>
      <c r="K281" s="106">
        <v>14461</v>
      </c>
      <c r="L281" s="94">
        <v>0.31125029594713843</v>
      </c>
      <c r="M281" s="95">
        <v>0.19566746948826888</v>
      </c>
      <c r="N281" s="107">
        <f t="shared" si="87"/>
        <v>7231</v>
      </c>
      <c r="O281" s="107" t="str">
        <f t="shared" si="88"/>
        <v/>
      </c>
      <c r="P281" s="108">
        <f t="shared" si="89"/>
        <v>3696</v>
      </c>
      <c r="Q281" s="96" t="str">
        <f t="shared" si="90"/>
        <v/>
      </c>
      <c r="R281" s="109">
        <f t="shared" si="91"/>
        <v>740</v>
      </c>
      <c r="S281" s="85" t="str">
        <f t="shared" si="92"/>
        <v/>
      </c>
      <c r="T281" s="78">
        <f t="shared" si="93"/>
        <v>0.19566746948826888</v>
      </c>
      <c r="U281" s="104">
        <f t="shared" si="94"/>
        <v>0.82431737612643086</v>
      </c>
      <c r="W281" s="13" t="str">
        <f t="shared" si="95"/>
        <v>Lab</v>
      </c>
      <c r="X281" s="13" t="str">
        <f t="shared" si="96"/>
        <v>Lab</v>
      </c>
      <c r="Y281" s="13" t="str">
        <f t="shared" si="97"/>
        <v>Lab</v>
      </c>
      <c r="Z281" s="13" t="str">
        <f t="shared" si="98"/>
        <v>LD</v>
      </c>
      <c r="AA281" s="13" t="str">
        <f>G281</f>
        <v>Lab</v>
      </c>
      <c r="AB281" s="13" t="str">
        <f>G281</f>
        <v>Lab</v>
      </c>
      <c r="AC281" s="13" t="str">
        <f>G281</f>
        <v>Lab</v>
      </c>
    </row>
    <row r="282" spans="1:29" ht="15.75" x14ac:dyDescent="0.25">
      <c r="A282" s="100" t="s">
        <v>292</v>
      </c>
      <c r="B282" s="101" t="s">
        <v>666</v>
      </c>
      <c r="C282" s="102">
        <v>2010</v>
      </c>
      <c r="D282" s="103">
        <v>72841</v>
      </c>
      <c r="E282" s="103">
        <v>42858</v>
      </c>
      <c r="F282" s="78">
        <f t="shared" si="86"/>
        <v>0.58837742480196598</v>
      </c>
      <c r="G282" s="81" t="s">
        <v>7</v>
      </c>
      <c r="H282" s="93">
        <v>23888</v>
      </c>
      <c r="I282" s="106">
        <v>9600</v>
      </c>
      <c r="J282" s="81" t="s">
        <v>8</v>
      </c>
      <c r="K282" s="106">
        <v>14288</v>
      </c>
      <c r="L282" s="94">
        <v>0.33337999906668531</v>
      </c>
      <c r="M282" s="95">
        <v>0.19615326533133812</v>
      </c>
      <c r="N282" s="107">
        <f t="shared" si="87"/>
        <v>7145</v>
      </c>
      <c r="O282" s="107" t="str">
        <f t="shared" si="88"/>
        <v/>
      </c>
      <c r="P282" s="108">
        <f t="shared" si="89"/>
        <v>3643</v>
      </c>
      <c r="Q282" s="96" t="str">
        <f t="shared" si="90"/>
        <v/>
      </c>
      <c r="R282" s="109">
        <f t="shared" si="91"/>
        <v>729</v>
      </c>
      <c r="S282" s="85" t="str">
        <f t="shared" si="92"/>
        <v/>
      </c>
      <c r="T282" s="78">
        <f t="shared" si="93"/>
        <v>0.19615326533133812</v>
      </c>
      <c r="U282" s="104">
        <f t="shared" si="94"/>
        <v>0.78453069013330412</v>
      </c>
      <c r="W282" s="13" t="str">
        <f t="shared" si="95"/>
        <v>Lab</v>
      </c>
      <c r="X282" s="13" t="str">
        <f t="shared" si="96"/>
        <v>Lab</v>
      </c>
      <c r="Y282" s="13" t="str">
        <f t="shared" si="97"/>
        <v>Lab</v>
      </c>
      <c r="Z282" s="13" t="str">
        <f t="shared" si="98"/>
        <v>LD</v>
      </c>
      <c r="AA282" s="13" t="str">
        <f>G282</f>
        <v>Lab</v>
      </c>
      <c r="AB282" s="13" t="str">
        <f>G282</f>
        <v>Lab</v>
      </c>
      <c r="AC282" s="13" t="str">
        <f>G282</f>
        <v>Lab</v>
      </c>
    </row>
    <row r="283" spans="1:29" ht="15.75" x14ac:dyDescent="0.25">
      <c r="A283" s="100" t="s">
        <v>293</v>
      </c>
      <c r="B283" s="101" t="s">
        <v>663</v>
      </c>
      <c r="C283" s="102">
        <v>2010</v>
      </c>
      <c r="D283" s="103">
        <v>63693</v>
      </c>
      <c r="E283" s="103">
        <v>43979</v>
      </c>
      <c r="F283" s="78">
        <f t="shared" si="86"/>
        <v>0.69048404063240854</v>
      </c>
      <c r="G283" s="81" t="s">
        <v>4</v>
      </c>
      <c r="H283" s="93">
        <v>18115</v>
      </c>
      <c r="I283" s="106">
        <v>16092</v>
      </c>
      <c r="J283" s="81" t="s">
        <v>7</v>
      </c>
      <c r="K283" s="106">
        <v>2023</v>
      </c>
      <c r="L283" s="94">
        <v>4.5999226903749517E-2</v>
      </c>
      <c r="M283" s="95">
        <v>3.176173205846796E-2</v>
      </c>
      <c r="N283" s="107">
        <f t="shared" si="87"/>
        <v>1012</v>
      </c>
      <c r="O283" s="107">
        <f t="shared" si="88"/>
        <v>1012</v>
      </c>
      <c r="P283" s="108">
        <f t="shared" si="89"/>
        <v>3185</v>
      </c>
      <c r="Q283" s="96" t="str">
        <f t="shared" si="90"/>
        <v>YES</v>
      </c>
      <c r="R283" s="109">
        <f t="shared" si="91"/>
        <v>637</v>
      </c>
      <c r="S283" s="85" t="str">
        <f t="shared" si="92"/>
        <v/>
      </c>
      <c r="T283" s="78">
        <f t="shared" si="93"/>
        <v>3.176173205846796E-2</v>
      </c>
      <c r="U283" s="104">
        <f t="shared" si="94"/>
        <v>0.72224577269087653</v>
      </c>
      <c r="W283" s="13" t="str">
        <f t="shared" si="95"/>
        <v>Lab</v>
      </c>
      <c r="X283" s="13" t="str">
        <f t="shared" si="96"/>
        <v>Con</v>
      </c>
      <c r="Y283" s="13" t="str">
        <f t="shared" si="97"/>
        <v>Lab</v>
      </c>
      <c r="Z283" s="13" t="str">
        <f t="shared" si="98"/>
        <v>Lab</v>
      </c>
      <c r="AA283" s="13" t="str">
        <f>J283</f>
        <v>Lab</v>
      </c>
      <c r="AB283" s="13" t="str">
        <f>J283</f>
        <v>Lab</v>
      </c>
      <c r="AC283" s="13" t="str">
        <f>J283</f>
        <v>Lab</v>
      </c>
    </row>
    <row r="284" spans="1:29" ht="15.75" x14ac:dyDescent="0.25">
      <c r="A284" s="100" t="s">
        <v>294</v>
      </c>
      <c r="B284" s="101" t="s">
        <v>667</v>
      </c>
      <c r="C284" s="102">
        <v>2010</v>
      </c>
      <c r="D284" s="103">
        <v>70380</v>
      </c>
      <c r="E284" s="103">
        <v>43555</v>
      </c>
      <c r="F284" s="78">
        <f t="shared" si="86"/>
        <v>0.61885478829212848</v>
      </c>
      <c r="G284" s="81" t="s">
        <v>7</v>
      </c>
      <c r="H284" s="93">
        <v>16278</v>
      </c>
      <c r="I284" s="106">
        <v>14806</v>
      </c>
      <c r="J284" s="81" t="s">
        <v>4</v>
      </c>
      <c r="K284" s="106">
        <v>1472</v>
      </c>
      <c r="L284" s="94">
        <v>3.3796349443232697E-2</v>
      </c>
      <c r="M284" s="95">
        <v>2.0915032679738561E-2</v>
      </c>
      <c r="N284" s="107">
        <f t="shared" si="87"/>
        <v>737</v>
      </c>
      <c r="O284" s="107" t="str">
        <f t="shared" si="88"/>
        <v/>
      </c>
      <c r="P284" s="108">
        <f t="shared" si="89"/>
        <v>3519</v>
      </c>
      <c r="Q284" s="96" t="str">
        <f t="shared" si="90"/>
        <v>YES</v>
      </c>
      <c r="R284" s="109">
        <f t="shared" si="91"/>
        <v>704</v>
      </c>
      <c r="S284" s="85" t="str">
        <f t="shared" si="92"/>
        <v/>
      </c>
      <c r="T284" s="78">
        <f t="shared" si="93"/>
        <v>2.0915032679738561E-2</v>
      </c>
      <c r="U284" s="104">
        <f t="shared" si="94"/>
        <v>0.63976982097186708</v>
      </c>
      <c r="W284" s="13" t="str">
        <f t="shared" si="95"/>
        <v>Con</v>
      </c>
      <c r="X284" s="13" t="str">
        <f t="shared" si="96"/>
        <v>Lab</v>
      </c>
      <c r="Y284" s="13" t="str">
        <f t="shared" si="97"/>
        <v>Con</v>
      </c>
      <c r="Z284" s="13" t="str">
        <f t="shared" si="98"/>
        <v>Con</v>
      </c>
      <c r="AA284" s="13" t="str">
        <f>J284</f>
        <v>Con</v>
      </c>
      <c r="AB284" s="13" t="str">
        <f t="shared" ref="AB284:AB292" si="101">G284</f>
        <v>Lab</v>
      </c>
      <c r="AC284" s="13" t="str">
        <f t="shared" ref="AC284:AC292" si="102">G284</f>
        <v>Lab</v>
      </c>
    </row>
    <row r="285" spans="1:29" ht="15.75" x14ac:dyDescent="0.25">
      <c r="A285" s="100" t="s">
        <v>295</v>
      </c>
      <c r="B285" s="101" t="s">
        <v>667</v>
      </c>
      <c r="C285" s="102">
        <v>2010</v>
      </c>
      <c r="D285" s="103">
        <v>70254</v>
      </c>
      <c r="E285" s="103">
        <v>48737</v>
      </c>
      <c r="F285" s="78">
        <f t="shared" si="86"/>
        <v>0.69372562416374872</v>
      </c>
      <c r="G285" s="81" t="s">
        <v>4</v>
      </c>
      <c r="H285" s="93">
        <v>24486</v>
      </c>
      <c r="I285" s="106">
        <v>12884</v>
      </c>
      <c r="J285" s="81" t="s">
        <v>8</v>
      </c>
      <c r="K285" s="106">
        <v>11602</v>
      </c>
      <c r="L285" s="94">
        <v>0.23805322444959681</v>
      </c>
      <c r="M285" s="95">
        <v>0.16514362171548952</v>
      </c>
      <c r="N285" s="107">
        <f t="shared" si="87"/>
        <v>5802</v>
      </c>
      <c r="O285" s="107">
        <f t="shared" si="88"/>
        <v>5802</v>
      </c>
      <c r="P285" s="108">
        <f t="shared" si="89"/>
        <v>3513</v>
      </c>
      <c r="Q285" s="96" t="str">
        <f t="shared" si="90"/>
        <v/>
      </c>
      <c r="R285" s="109">
        <f t="shared" si="91"/>
        <v>703</v>
      </c>
      <c r="S285" s="85" t="str">
        <f t="shared" si="92"/>
        <v/>
      </c>
      <c r="T285" s="78">
        <f t="shared" si="93"/>
        <v>0.16514362171548952</v>
      </c>
      <c r="U285" s="104">
        <f t="shared" si="94"/>
        <v>0.85886924587923819</v>
      </c>
      <c r="W285" s="13" t="str">
        <f t="shared" si="95"/>
        <v>Con</v>
      </c>
      <c r="X285" s="13" t="str">
        <f t="shared" si="96"/>
        <v>Con</v>
      </c>
      <c r="Y285" s="13" t="str">
        <f t="shared" si="97"/>
        <v>Con</v>
      </c>
      <c r="Z285" s="13" t="str">
        <f t="shared" si="98"/>
        <v>Con</v>
      </c>
      <c r="AA285" s="13" t="str">
        <f>G285</f>
        <v>Con</v>
      </c>
      <c r="AB285" s="13" t="str">
        <f t="shared" si="101"/>
        <v>Con</v>
      </c>
      <c r="AC285" s="13" t="str">
        <f t="shared" si="102"/>
        <v>Con</v>
      </c>
    </row>
    <row r="286" spans="1:29" ht="15.75" x14ac:dyDescent="0.25">
      <c r="A286" s="100" t="s">
        <v>296</v>
      </c>
      <c r="B286" s="101" t="s">
        <v>664</v>
      </c>
      <c r="C286" s="102">
        <v>2010</v>
      </c>
      <c r="D286" s="103">
        <v>68846</v>
      </c>
      <c r="E286" s="103">
        <v>41338</v>
      </c>
      <c r="F286" s="78">
        <f t="shared" si="86"/>
        <v>0.60044156523254799</v>
      </c>
      <c r="G286" s="81" t="s">
        <v>7</v>
      </c>
      <c r="H286" s="93">
        <v>23843</v>
      </c>
      <c r="I286" s="106">
        <v>8339</v>
      </c>
      <c r="J286" s="81" t="s">
        <v>4</v>
      </c>
      <c r="K286" s="106">
        <v>15504</v>
      </c>
      <c r="L286" s="94">
        <v>0.37505442933862304</v>
      </c>
      <c r="M286" s="95">
        <v>0.22519826859948291</v>
      </c>
      <c r="N286" s="107">
        <f t="shared" si="87"/>
        <v>7753</v>
      </c>
      <c r="O286" s="107" t="str">
        <f t="shared" si="88"/>
        <v/>
      </c>
      <c r="P286" s="108">
        <f t="shared" si="89"/>
        <v>3443</v>
      </c>
      <c r="Q286" s="96" t="str">
        <f t="shared" si="90"/>
        <v/>
      </c>
      <c r="R286" s="109">
        <f t="shared" si="91"/>
        <v>689</v>
      </c>
      <c r="S286" s="85" t="str">
        <f t="shared" si="92"/>
        <v/>
      </c>
      <c r="T286" s="78">
        <f t="shared" si="93"/>
        <v>0.22519826859948291</v>
      </c>
      <c r="U286" s="104">
        <f t="shared" si="94"/>
        <v>0.82563983383203088</v>
      </c>
      <c r="W286" s="13" t="str">
        <f t="shared" si="95"/>
        <v>Lab</v>
      </c>
      <c r="X286" s="13" t="str">
        <f t="shared" si="96"/>
        <v>Lab</v>
      </c>
      <c r="Y286" s="13" t="str">
        <f t="shared" si="97"/>
        <v>Lab</v>
      </c>
      <c r="Z286" s="13" t="str">
        <f t="shared" si="98"/>
        <v>Con</v>
      </c>
      <c r="AA286" s="13" t="str">
        <f>G286</f>
        <v>Lab</v>
      </c>
      <c r="AB286" s="13" t="str">
        <f t="shared" si="101"/>
        <v>Lab</v>
      </c>
      <c r="AC286" s="13" t="str">
        <f t="shared" si="102"/>
        <v>Lab</v>
      </c>
    </row>
    <row r="287" spans="1:29" ht="15.75" x14ac:dyDescent="0.25">
      <c r="A287" s="100" t="s">
        <v>297</v>
      </c>
      <c r="B287" s="101" t="s">
        <v>666</v>
      </c>
      <c r="C287" s="102">
        <v>2010</v>
      </c>
      <c r="D287" s="103">
        <v>72348</v>
      </c>
      <c r="E287" s="103">
        <v>47452</v>
      </c>
      <c r="F287" s="78">
        <f t="shared" si="86"/>
        <v>0.65588544258307069</v>
      </c>
      <c r="G287" s="81" t="s">
        <v>7</v>
      </c>
      <c r="H287" s="93">
        <v>20810</v>
      </c>
      <c r="I287" s="106">
        <v>17261</v>
      </c>
      <c r="J287" s="81" t="s">
        <v>4</v>
      </c>
      <c r="K287" s="106">
        <v>3549</v>
      </c>
      <c r="L287" s="94">
        <v>7.4791368119362725E-2</v>
      </c>
      <c r="M287" s="95">
        <v>4.9054569580361584E-2</v>
      </c>
      <c r="N287" s="107">
        <f t="shared" si="87"/>
        <v>1775</v>
      </c>
      <c r="O287" s="107" t="str">
        <f t="shared" si="88"/>
        <v/>
      </c>
      <c r="P287" s="108">
        <f t="shared" si="89"/>
        <v>3618</v>
      </c>
      <c r="Q287" s="96" t="str">
        <f t="shared" si="90"/>
        <v>YES</v>
      </c>
      <c r="R287" s="109">
        <f t="shared" si="91"/>
        <v>724</v>
      </c>
      <c r="S287" s="85" t="str">
        <f t="shared" si="92"/>
        <v/>
      </c>
      <c r="T287" s="78">
        <f t="shared" si="93"/>
        <v>4.9054569580361584E-2</v>
      </c>
      <c r="U287" s="104">
        <f t="shared" si="94"/>
        <v>0.70494001216343227</v>
      </c>
      <c r="W287" s="13" t="str">
        <f t="shared" si="95"/>
        <v>Con</v>
      </c>
      <c r="X287" s="13" t="str">
        <f t="shared" si="96"/>
        <v>Lab</v>
      </c>
      <c r="Y287" s="13" t="str">
        <f t="shared" si="97"/>
        <v>Con</v>
      </c>
      <c r="Z287" s="13" t="str">
        <f t="shared" si="98"/>
        <v>Con</v>
      </c>
      <c r="AA287" s="13" t="str">
        <f>J287</f>
        <v>Con</v>
      </c>
      <c r="AB287" s="13" t="str">
        <f t="shared" si="101"/>
        <v>Lab</v>
      </c>
      <c r="AC287" s="13" t="str">
        <f t="shared" si="102"/>
        <v>Lab</v>
      </c>
    </row>
    <row r="288" spans="1:29" ht="15.75" x14ac:dyDescent="0.25">
      <c r="A288" s="100" t="s">
        <v>298</v>
      </c>
      <c r="B288" s="101" t="s">
        <v>662</v>
      </c>
      <c r="C288" s="102">
        <v>2010</v>
      </c>
      <c r="D288" s="103">
        <v>72262</v>
      </c>
      <c r="E288" s="103">
        <v>51317</v>
      </c>
      <c r="F288" s="78">
        <f t="shared" si="86"/>
        <v>0.71015194708145357</v>
      </c>
      <c r="G288" s="81" t="s">
        <v>4</v>
      </c>
      <c r="H288" s="93">
        <v>29137</v>
      </c>
      <c r="I288" s="106">
        <v>15640</v>
      </c>
      <c r="J288" s="81" t="s">
        <v>8</v>
      </c>
      <c r="K288" s="106">
        <v>13497</v>
      </c>
      <c r="L288" s="94">
        <v>0.26301225714675447</v>
      </c>
      <c r="M288" s="95">
        <v>0.18677866651905567</v>
      </c>
      <c r="N288" s="107">
        <f t="shared" si="87"/>
        <v>6749</v>
      </c>
      <c r="O288" s="107">
        <f t="shared" si="88"/>
        <v>6749</v>
      </c>
      <c r="P288" s="108">
        <f t="shared" si="89"/>
        <v>3614</v>
      </c>
      <c r="Q288" s="96" t="str">
        <f t="shared" si="90"/>
        <v/>
      </c>
      <c r="R288" s="109">
        <f t="shared" si="91"/>
        <v>723</v>
      </c>
      <c r="S288" s="85" t="str">
        <f t="shared" si="92"/>
        <v/>
      </c>
      <c r="T288" s="78">
        <f t="shared" si="93"/>
        <v>0.18677866651905567</v>
      </c>
      <c r="U288" s="104">
        <f t="shared" si="94"/>
        <v>0.8969306136005093</v>
      </c>
      <c r="W288" s="13" t="str">
        <f t="shared" si="95"/>
        <v>Con</v>
      </c>
      <c r="X288" s="13" t="str">
        <f t="shared" si="96"/>
        <v>Con</v>
      </c>
      <c r="Y288" s="13" t="str">
        <f t="shared" si="97"/>
        <v>Con</v>
      </c>
      <c r="Z288" s="13" t="str">
        <f t="shared" si="98"/>
        <v>Con</v>
      </c>
      <c r="AA288" s="13" t="str">
        <f>G288</f>
        <v>Con</v>
      </c>
      <c r="AB288" s="13" t="str">
        <f t="shared" si="101"/>
        <v>Con</v>
      </c>
      <c r="AC288" s="13" t="str">
        <f t="shared" si="102"/>
        <v>Con</v>
      </c>
    </row>
    <row r="289" spans="1:29" ht="15.75" x14ac:dyDescent="0.25">
      <c r="A289" s="100" t="s">
        <v>299</v>
      </c>
      <c r="B289" s="101" t="s">
        <v>662</v>
      </c>
      <c r="C289" s="102">
        <v>2010</v>
      </c>
      <c r="D289" s="103">
        <v>72196</v>
      </c>
      <c r="E289" s="103">
        <v>52939</v>
      </c>
      <c r="F289" s="78">
        <f t="shared" si="86"/>
        <v>0.73326777106764918</v>
      </c>
      <c r="G289" s="81" t="s">
        <v>4</v>
      </c>
      <c r="H289" s="93">
        <v>32075</v>
      </c>
      <c r="I289" s="106">
        <v>13478</v>
      </c>
      <c r="J289" s="81" t="s">
        <v>8</v>
      </c>
      <c r="K289" s="106">
        <v>18597</v>
      </c>
      <c r="L289" s="94">
        <v>0.35129110863446611</v>
      </c>
      <c r="M289" s="95">
        <v>0.25759044822427835</v>
      </c>
      <c r="N289" s="107">
        <f t="shared" si="87"/>
        <v>9299</v>
      </c>
      <c r="O289" s="107">
        <f t="shared" si="88"/>
        <v>9299</v>
      </c>
      <c r="P289" s="108">
        <f t="shared" si="89"/>
        <v>3610</v>
      </c>
      <c r="Q289" s="96" t="str">
        <f t="shared" si="90"/>
        <v/>
      </c>
      <c r="R289" s="109">
        <f t="shared" si="91"/>
        <v>722</v>
      </c>
      <c r="S289" s="85" t="str">
        <f t="shared" si="92"/>
        <v/>
      </c>
      <c r="T289" s="78">
        <f t="shared" si="93"/>
        <v>0.25759044822427835</v>
      </c>
      <c r="U289" s="104">
        <f t="shared" si="94"/>
        <v>0.99085821929192752</v>
      </c>
      <c r="W289" s="13" t="str">
        <f t="shared" si="95"/>
        <v>Con</v>
      </c>
      <c r="X289" s="13" t="str">
        <f t="shared" si="96"/>
        <v>Con</v>
      </c>
      <c r="Y289" s="13" t="str">
        <f t="shared" si="97"/>
        <v>Con</v>
      </c>
      <c r="Z289" s="13" t="str">
        <f t="shared" si="98"/>
        <v>Con</v>
      </c>
      <c r="AA289" s="13" t="str">
        <f>G289</f>
        <v>Con</v>
      </c>
      <c r="AB289" s="13" t="str">
        <f t="shared" si="101"/>
        <v>Con</v>
      </c>
      <c r="AC289" s="13" t="str">
        <f t="shared" si="102"/>
        <v>Con</v>
      </c>
    </row>
    <row r="290" spans="1:29" ht="15.75" x14ac:dyDescent="0.25">
      <c r="A290" s="100" t="s">
        <v>300</v>
      </c>
      <c r="B290" s="101" t="s">
        <v>662</v>
      </c>
      <c r="C290" s="102">
        <v>2010</v>
      </c>
      <c r="D290" s="103">
        <v>76695</v>
      </c>
      <c r="E290" s="103">
        <v>53292</v>
      </c>
      <c r="F290" s="78">
        <f t="shared" si="86"/>
        <v>0.69485624877762564</v>
      </c>
      <c r="G290" s="81" t="s">
        <v>4</v>
      </c>
      <c r="H290" s="93">
        <v>31072</v>
      </c>
      <c r="I290" s="106">
        <v>12489</v>
      </c>
      <c r="J290" s="81" t="s">
        <v>8</v>
      </c>
      <c r="K290" s="106">
        <v>18583</v>
      </c>
      <c r="L290" s="94">
        <v>0.34870149365758463</v>
      </c>
      <c r="M290" s="95">
        <v>0.24229741182606429</v>
      </c>
      <c r="N290" s="107">
        <f t="shared" si="87"/>
        <v>9292</v>
      </c>
      <c r="O290" s="107">
        <f t="shared" si="88"/>
        <v>9292</v>
      </c>
      <c r="P290" s="108">
        <f t="shared" si="89"/>
        <v>3835</v>
      </c>
      <c r="Q290" s="96" t="str">
        <f t="shared" si="90"/>
        <v/>
      </c>
      <c r="R290" s="109">
        <f t="shared" si="91"/>
        <v>767</v>
      </c>
      <c r="S290" s="85" t="str">
        <f t="shared" si="92"/>
        <v/>
      </c>
      <c r="T290" s="78">
        <f t="shared" si="93"/>
        <v>0.24229741182606429</v>
      </c>
      <c r="U290" s="104">
        <f t="shared" si="94"/>
        <v>0.93715366060368988</v>
      </c>
      <c r="W290" s="13" t="str">
        <f t="shared" si="95"/>
        <v>Con</v>
      </c>
      <c r="X290" s="13" t="str">
        <f t="shared" si="96"/>
        <v>Con</v>
      </c>
      <c r="Y290" s="13" t="str">
        <f t="shared" si="97"/>
        <v>Con</v>
      </c>
      <c r="Z290" s="13" t="str">
        <f t="shared" si="98"/>
        <v>Con</v>
      </c>
      <c r="AA290" s="13" t="str">
        <f>G290</f>
        <v>Con</v>
      </c>
      <c r="AB290" s="13" t="str">
        <f t="shared" si="101"/>
        <v>Con</v>
      </c>
      <c r="AC290" s="13" t="str">
        <f t="shared" si="102"/>
        <v>Con</v>
      </c>
    </row>
    <row r="291" spans="1:29" ht="15.75" x14ac:dyDescent="0.25">
      <c r="A291" s="100" t="s">
        <v>301</v>
      </c>
      <c r="B291" s="101" t="s">
        <v>666</v>
      </c>
      <c r="C291" s="102">
        <v>2010</v>
      </c>
      <c r="D291" s="103">
        <v>80373</v>
      </c>
      <c r="E291" s="103">
        <v>52822</v>
      </c>
      <c r="F291" s="78">
        <f t="shared" si="86"/>
        <v>0.6572107548554863</v>
      </c>
      <c r="G291" s="81" t="s">
        <v>7</v>
      </c>
      <c r="H291" s="93">
        <v>17332</v>
      </c>
      <c r="I291" s="106">
        <v>17290</v>
      </c>
      <c r="J291" s="81" t="s">
        <v>4</v>
      </c>
      <c r="K291" s="106">
        <v>42</v>
      </c>
      <c r="L291" s="94">
        <v>7.9512324410283594E-4</v>
      </c>
      <c r="M291" s="95">
        <v>5.2256354745996785E-4</v>
      </c>
      <c r="N291" s="107">
        <f t="shared" si="87"/>
        <v>22</v>
      </c>
      <c r="O291" s="107" t="str">
        <f t="shared" si="88"/>
        <v/>
      </c>
      <c r="P291" s="108">
        <f t="shared" si="89"/>
        <v>4019</v>
      </c>
      <c r="Q291" s="96" t="str">
        <f t="shared" si="90"/>
        <v>YES</v>
      </c>
      <c r="R291" s="109">
        <f t="shared" si="91"/>
        <v>804</v>
      </c>
      <c r="S291" s="85" t="str">
        <f t="shared" si="92"/>
        <v>YES</v>
      </c>
      <c r="T291" s="78">
        <f t="shared" si="93"/>
        <v>5.2256354745996785E-4</v>
      </c>
      <c r="U291" s="104">
        <f t="shared" si="94"/>
        <v>0.65773331840294624</v>
      </c>
      <c r="W291" s="13" t="str">
        <f t="shared" si="95"/>
        <v>Con</v>
      </c>
      <c r="X291" s="13" t="str">
        <f t="shared" si="96"/>
        <v>Con</v>
      </c>
      <c r="Y291" s="13" t="str">
        <f t="shared" si="97"/>
        <v>Con</v>
      </c>
      <c r="Z291" s="13" t="str">
        <f t="shared" si="98"/>
        <v>Con</v>
      </c>
      <c r="AA291" s="13" t="str">
        <f>J291</f>
        <v>Con</v>
      </c>
      <c r="AB291" s="13" t="str">
        <f t="shared" si="101"/>
        <v>Lab</v>
      </c>
      <c r="AC291" s="13" t="str">
        <f t="shared" si="102"/>
        <v>Lab</v>
      </c>
    </row>
    <row r="292" spans="1:29" ht="15.75" x14ac:dyDescent="0.25">
      <c r="A292" s="100" t="s">
        <v>302</v>
      </c>
      <c r="B292" s="101" t="s">
        <v>665</v>
      </c>
      <c r="C292" s="102">
        <v>2010</v>
      </c>
      <c r="D292" s="103">
        <v>77917</v>
      </c>
      <c r="E292" s="103">
        <v>54945</v>
      </c>
      <c r="F292" s="78">
        <f t="shared" si="86"/>
        <v>0.70517345380340624</v>
      </c>
      <c r="G292" s="81" t="s">
        <v>4</v>
      </c>
      <c r="H292" s="93">
        <v>26894</v>
      </c>
      <c r="I292" s="106">
        <v>17097</v>
      </c>
      <c r="J292" s="81" t="s">
        <v>8</v>
      </c>
      <c r="K292" s="106">
        <v>9797</v>
      </c>
      <c r="L292" s="94">
        <v>0.17830557830557831</v>
      </c>
      <c r="M292" s="95">
        <v>0.12573636048615836</v>
      </c>
      <c r="N292" s="107">
        <f t="shared" si="87"/>
        <v>4899</v>
      </c>
      <c r="O292" s="107">
        <f t="shared" si="88"/>
        <v>4899</v>
      </c>
      <c r="P292" s="108">
        <f t="shared" si="89"/>
        <v>3896</v>
      </c>
      <c r="Q292" s="96" t="str">
        <f t="shared" si="90"/>
        <v/>
      </c>
      <c r="R292" s="109">
        <f t="shared" si="91"/>
        <v>780</v>
      </c>
      <c r="S292" s="85" t="str">
        <f t="shared" si="92"/>
        <v/>
      </c>
      <c r="T292" s="78">
        <f t="shared" si="93"/>
        <v>0.12573636048615836</v>
      </c>
      <c r="U292" s="104">
        <f t="shared" si="94"/>
        <v>0.83090981428956456</v>
      </c>
      <c r="W292" s="13" t="str">
        <f t="shared" si="95"/>
        <v>Con</v>
      </c>
      <c r="X292" s="13" t="str">
        <f t="shared" si="96"/>
        <v>Con</v>
      </c>
      <c r="Y292" s="13" t="str">
        <f t="shared" si="97"/>
        <v>Con</v>
      </c>
      <c r="Z292" s="13" t="str">
        <f t="shared" si="98"/>
        <v>LD</v>
      </c>
      <c r="AA292" s="13" t="str">
        <f>G292</f>
        <v>Con</v>
      </c>
      <c r="AB292" s="13" t="str">
        <f t="shared" si="101"/>
        <v>Con</v>
      </c>
      <c r="AC292" s="13" t="str">
        <f t="shared" si="102"/>
        <v>Con</v>
      </c>
    </row>
    <row r="293" spans="1:29" ht="15.75" x14ac:dyDescent="0.25">
      <c r="A293" s="100" t="s">
        <v>303</v>
      </c>
      <c r="B293" s="101" t="s">
        <v>668</v>
      </c>
      <c r="C293" s="102">
        <v>2010</v>
      </c>
      <c r="D293" s="103">
        <v>67583</v>
      </c>
      <c r="E293" s="103">
        <v>43878</v>
      </c>
      <c r="F293" s="78">
        <f t="shared" si="86"/>
        <v>0.64924611218797623</v>
      </c>
      <c r="G293" s="81" t="s">
        <v>4</v>
      </c>
      <c r="H293" s="93">
        <v>19691</v>
      </c>
      <c r="I293" s="106">
        <v>14766</v>
      </c>
      <c r="J293" s="81" t="s">
        <v>7</v>
      </c>
      <c r="K293" s="106">
        <v>4925</v>
      </c>
      <c r="L293" s="94">
        <v>0.11224303751310452</v>
      </c>
      <c r="M293" s="95">
        <v>7.2873355725552286E-2</v>
      </c>
      <c r="N293" s="107">
        <f t="shared" si="87"/>
        <v>2463</v>
      </c>
      <c r="O293" s="107">
        <f t="shared" si="88"/>
        <v>2463</v>
      </c>
      <c r="P293" s="108">
        <f t="shared" si="89"/>
        <v>3380</v>
      </c>
      <c r="Q293" s="96" t="str">
        <f t="shared" si="90"/>
        <v/>
      </c>
      <c r="R293" s="109">
        <f t="shared" si="91"/>
        <v>676</v>
      </c>
      <c r="S293" s="85" t="str">
        <f t="shared" si="92"/>
        <v/>
      </c>
      <c r="T293" s="78">
        <f t="shared" si="93"/>
        <v>7.2873355725552286E-2</v>
      </c>
      <c r="U293" s="104">
        <f t="shared" si="94"/>
        <v>0.72211946791352855</v>
      </c>
      <c r="W293" s="13" t="str">
        <f t="shared" si="95"/>
        <v>Con</v>
      </c>
      <c r="X293" s="13" t="str">
        <f t="shared" si="96"/>
        <v>Con</v>
      </c>
      <c r="Y293" s="13" t="str">
        <f t="shared" si="97"/>
        <v>Lab</v>
      </c>
      <c r="Z293" s="13" t="str">
        <f t="shared" si="98"/>
        <v>Lab</v>
      </c>
      <c r="AA293" s="13" t="str">
        <f>G293</f>
        <v>Con</v>
      </c>
      <c r="AB293" s="13" t="str">
        <f>J293</f>
        <v>Lab</v>
      </c>
      <c r="AC293" s="13" t="str">
        <f>J293</f>
        <v>Lab</v>
      </c>
    </row>
    <row r="294" spans="1:29" ht="15.75" x14ac:dyDescent="0.25">
      <c r="A294" s="100" t="s">
        <v>304</v>
      </c>
      <c r="B294" s="101" t="s">
        <v>667</v>
      </c>
      <c r="C294" s="102">
        <v>2010</v>
      </c>
      <c r="D294" s="103">
        <v>74760</v>
      </c>
      <c r="E294" s="103">
        <v>53134</v>
      </c>
      <c r="F294" s="78">
        <f t="shared" si="86"/>
        <v>0.71072766185125735</v>
      </c>
      <c r="G294" s="81" t="s">
        <v>4</v>
      </c>
      <c r="H294" s="93">
        <v>24305</v>
      </c>
      <c r="I294" s="106">
        <v>23266</v>
      </c>
      <c r="J294" s="81" t="s">
        <v>8</v>
      </c>
      <c r="K294" s="106">
        <v>1039</v>
      </c>
      <c r="L294" s="94">
        <v>1.9554334324537962E-2</v>
      </c>
      <c r="M294" s="95">
        <v>1.389780631353665E-2</v>
      </c>
      <c r="N294" s="107">
        <f t="shared" si="87"/>
        <v>520</v>
      </c>
      <c r="O294" s="107">
        <f t="shared" si="88"/>
        <v>520</v>
      </c>
      <c r="P294" s="108">
        <f t="shared" si="89"/>
        <v>3738</v>
      </c>
      <c r="Q294" s="96" t="str">
        <f t="shared" si="90"/>
        <v>YES</v>
      </c>
      <c r="R294" s="109">
        <f t="shared" si="91"/>
        <v>748</v>
      </c>
      <c r="S294" s="85" t="str">
        <f t="shared" si="92"/>
        <v/>
      </c>
      <c r="T294" s="78">
        <f t="shared" si="93"/>
        <v>1.389780631353665E-2</v>
      </c>
      <c r="U294" s="104">
        <f t="shared" si="94"/>
        <v>0.72462546816479401</v>
      </c>
      <c r="W294" s="13" t="str">
        <f t="shared" si="95"/>
        <v>LD</v>
      </c>
      <c r="X294" s="13" t="str">
        <f t="shared" si="96"/>
        <v>Con</v>
      </c>
      <c r="Y294" s="13" t="str">
        <f t="shared" si="97"/>
        <v>LD</v>
      </c>
      <c r="Z294" s="13" t="str">
        <f t="shared" si="98"/>
        <v>LD</v>
      </c>
      <c r="AA294" s="13" t="str">
        <f>J294</f>
        <v>LD</v>
      </c>
      <c r="AB294" s="13" t="str">
        <f>J294</f>
        <v>LD</v>
      </c>
      <c r="AC294" s="13" t="str">
        <f>J294</f>
        <v>LD</v>
      </c>
    </row>
    <row r="295" spans="1:29" ht="15.75" x14ac:dyDescent="0.25">
      <c r="A295" s="100" t="s">
        <v>305</v>
      </c>
      <c r="B295" s="101" t="s">
        <v>666</v>
      </c>
      <c r="C295" s="102">
        <v>2010</v>
      </c>
      <c r="D295" s="103">
        <v>70510</v>
      </c>
      <c r="E295" s="103">
        <v>48006</v>
      </c>
      <c r="F295" s="78">
        <f t="shared" si="86"/>
        <v>0.68083959722025245</v>
      </c>
      <c r="G295" s="81" t="s">
        <v>4</v>
      </c>
      <c r="H295" s="93">
        <v>21435</v>
      </c>
      <c r="I295" s="106">
        <v>18032</v>
      </c>
      <c r="J295" s="81" t="s">
        <v>7</v>
      </c>
      <c r="K295" s="106">
        <v>3403</v>
      </c>
      <c r="L295" s="94">
        <v>7.088697246177561E-2</v>
      </c>
      <c r="M295" s="95">
        <v>4.8262657779038431E-2</v>
      </c>
      <c r="N295" s="107">
        <f t="shared" si="87"/>
        <v>1702</v>
      </c>
      <c r="O295" s="107">
        <f t="shared" si="88"/>
        <v>1702</v>
      </c>
      <c r="P295" s="108">
        <f t="shared" si="89"/>
        <v>3526</v>
      </c>
      <c r="Q295" s="96" t="str">
        <f t="shared" si="90"/>
        <v>YES</v>
      </c>
      <c r="R295" s="109">
        <f t="shared" si="91"/>
        <v>706</v>
      </c>
      <c r="S295" s="85" t="str">
        <f t="shared" si="92"/>
        <v/>
      </c>
      <c r="T295" s="78">
        <f t="shared" si="93"/>
        <v>4.8262657779038431E-2</v>
      </c>
      <c r="U295" s="104">
        <f t="shared" si="94"/>
        <v>0.72910225499929093</v>
      </c>
      <c r="W295" s="13" t="str">
        <f t="shared" si="95"/>
        <v>Lab</v>
      </c>
      <c r="X295" s="13" t="str">
        <f t="shared" si="96"/>
        <v>Con</v>
      </c>
      <c r="Y295" s="13" t="str">
        <f t="shared" si="97"/>
        <v>Lab</v>
      </c>
      <c r="Z295" s="13" t="str">
        <f t="shared" si="98"/>
        <v>Lab</v>
      </c>
      <c r="AA295" s="13" t="str">
        <f>J295</f>
        <v>Lab</v>
      </c>
      <c r="AB295" s="13" t="str">
        <f>J295</f>
        <v>Lab</v>
      </c>
      <c r="AC295" s="13" t="str">
        <f>J295</f>
        <v>Lab</v>
      </c>
    </row>
    <row r="296" spans="1:29" ht="15.75" x14ac:dyDescent="0.25">
      <c r="A296" s="100" t="s">
        <v>306</v>
      </c>
      <c r="B296" s="101" t="s">
        <v>666</v>
      </c>
      <c r="C296" s="102">
        <v>2010</v>
      </c>
      <c r="D296" s="103">
        <v>68554</v>
      </c>
      <c r="E296" s="103">
        <v>46116</v>
      </c>
      <c r="F296" s="78">
        <f t="shared" si="86"/>
        <v>0.6726959768941273</v>
      </c>
      <c r="G296" s="81" t="s">
        <v>7</v>
      </c>
      <c r="H296" s="93">
        <v>20111</v>
      </c>
      <c r="I296" s="106">
        <v>16968</v>
      </c>
      <c r="J296" s="81" t="s">
        <v>4</v>
      </c>
      <c r="K296" s="106">
        <v>3143</v>
      </c>
      <c r="L296" s="94">
        <v>6.815421979356405E-2</v>
      </c>
      <c r="M296" s="95">
        <v>4.5847069463488634E-2</v>
      </c>
      <c r="N296" s="107">
        <f t="shared" si="87"/>
        <v>1572</v>
      </c>
      <c r="O296" s="107" t="str">
        <f t="shared" si="88"/>
        <v/>
      </c>
      <c r="P296" s="108">
        <f t="shared" si="89"/>
        <v>3428</v>
      </c>
      <c r="Q296" s="96" t="str">
        <f t="shared" si="90"/>
        <v>YES</v>
      </c>
      <c r="R296" s="109">
        <f t="shared" si="91"/>
        <v>686</v>
      </c>
      <c r="S296" s="85" t="str">
        <f t="shared" si="92"/>
        <v/>
      </c>
      <c r="T296" s="78">
        <f t="shared" si="93"/>
        <v>4.5847069463488634E-2</v>
      </c>
      <c r="U296" s="104">
        <f t="shared" si="94"/>
        <v>0.7185430463576159</v>
      </c>
      <c r="W296" s="13" t="str">
        <f t="shared" si="95"/>
        <v>Con</v>
      </c>
      <c r="X296" s="13" t="str">
        <f t="shared" si="96"/>
        <v>Lab</v>
      </c>
      <c r="Y296" s="13" t="str">
        <f t="shared" si="97"/>
        <v>Con</v>
      </c>
      <c r="Z296" s="13" t="str">
        <f t="shared" si="98"/>
        <v>Con</v>
      </c>
      <c r="AA296" s="13" t="str">
        <f>J296</f>
        <v>Con</v>
      </c>
      <c r="AB296" s="13" t="str">
        <f>G296</f>
        <v>Lab</v>
      </c>
      <c r="AC296" s="13" t="str">
        <f>G296</f>
        <v>Lab</v>
      </c>
    </row>
    <row r="297" spans="1:29" ht="15.75" x14ac:dyDescent="0.25">
      <c r="A297" s="100" t="s">
        <v>307</v>
      </c>
      <c r="B297" s="101" t="s">
        <v>670</v>
      </c>
      <c r="C297" s="102">
        <v>2010</v>
      </c>
      <c r="D297" s="103">
        <v>68927</v>
      </c>
      <c r="E297" s="103">
        <v>38242</v>
      </c>
      <c r="F297" s="78">
        <f t="shared" si="86"/>
        <v>0.55481886633684918</v>
      </c>
      <c r="G297" s="81" t="s">
        <v>7</v>
      </c>
      <c r="H297" s="93">
        <v>16267</v>
      </c>
      <c r="I297" s="106">
        <v>10758</v>
      </c>
      <c r="J297" s="81" t="s">
        <v>4</v>
      </c>
      <c r="K297" s="106">
        <v>5509</v>
      </c>
      <c r="L297" s="94">
        <v>0.14405627320746822</v>
      </c>
      <c r="M297" s="95">
        <v>7.9925138189678932E-2</v>
      </c>
      <c r="N297" s="107">
        <f t="shared" si="87"/>
        <v>2755</v>
      </c>
      <c r="O297" s="107" t="str">
        <f t="shared" si="88"/>
        <v/>
      </c>
      <c r="P297" s="108">
        <f t="shared" si="89"/>
        <v>3447</v>
      </c>
      <c r="Q297" s="96" t="str">
        <f t="shared" si="90"/>
        <v/>
      </c>
      <c r="R297" s="109">
        <f t="shared" si="91"/>
        <v>690</v>
      </c>
      <c r="S297" s="85" t="str">
        <f t="shared" si="92"/>
        <v/>
      </c>
      <c r="T297" s="78">
        <f t="shared" si="93"/>
        <v>7.9925138189678932E-2</v>
      </c>
      <c r="U297" s="104">
        <f t="shared" si="94"/>
        <v>0.63474400452652813</v>
      </c>
      <c r="W297" s="13" t="str">
        <f t="shared" si="95"/>
        <v>Lab</v>
      </c>
      <c r="X297" s="13" t="str">
        <f t="shared" si="96"/>
        <v>Lab</v>
      </c>
      <c r="Y297" s="13" t="str">
        <f t="shared" si="97"/>
        <v>Con</v>
      </c>
      <c r="Z297" s="13" t="str">
        <f t="shared" si="98"/>
        <v>Con</v>
      </c>
      <c r="AA297" s="13" t="str">
        <f>G297</f>
        <v>Lab</v>
      </c>
      <c r="AB297" s="13" t="str">
        <f>G297</f>
        <v>Lab</v>
      </c>
      <c r="AC297" s="13" t="str">
        <f>G297</f>
        <v>Lab</v>
      </c>
    </row>
    <row r="298" spans="1:29" ht="15.75" x14ac:dyDescent="0.25">
      <c r="A298" s="100" t="s">
        <v>308</v>
      </c>
      <c r="B298" s="101" t="s">
        <v>668</v>
      </c>
      <c r="C298" s="102">
        <v>2010</v>
      </c>
      <c r="D298" s="103">
        <v>70743</v>
      </c>
      <c r="E298" s="103">
        <v>49000</v>
      </c>
      <c r="F298" s="78">
        <f t="shared" si="86"/>
        <v>0.69264803584806978</v>
      </c>
      <c r="G298" s="81" t="s">
        <v>4</v>
      </c>
      <c r="H298" s="93">
        <v>23001</v>
      </c>
      <c r="I298" s="106">
        <v>11554</v>
      </c>
      <c r="J298" s="81" t="s">
        <v>8</v>
      </c>
      <c r="K298" s="106">
        <v>11447</v>
      </c>
      <c r="L298" s="94">
        <v>0.23361224489795918</v>
      </c>
      <c r="M298" s="95">
        <v>0.16181106257862968</v>
      </c>
      <c r="N298" s="107">
        <f t="shared" si="87"/>
        <v>5724</v>
      </c>
      <c r="O298" s="107">
        <f t="shared" si="88"/>
        <v>5724</v>
      </c>
      <c r="P298" s="108">
        <f t="shared" si="89"/>
        <v>3538</v>
      </c>
      <c r="Q298" s="96" t="str">
        <f t="shared" si="90"/>
        <v/>
      </c>
      <c r="R298" s="109">
        <f t="shared" si="91"/>
        <v>708</v>
      </c>
      <c r="S298" s="85" t="str">
        <f t="shared" si="92"/>
        <v/>
      </c>
      <c r="T298" s="78">
        <f t="shared" si="93"/>
        <v>0.16181106257862968</v>
      </c>
      <c r="U298" s="104">
        <f t="shared" si="94"/>
        <v>0.85445909842669943</v>
      </c>
      <c r="W298" s="13" t="str">
        <f t="shared" si="95"/>
        <v>Con</v>
      </c>
      <c r="X298" s="13" t="str">
        <f t="shared" si="96"/>
        <v>Con</v>
      </c>
      <c r="Y298" s="13" t="str">
        <f t="shared" si="97"/>
        <v>Con</v>
      </c>
      <c r="Z298" s="13" t="str">
        <f t="shared" si="98"/>
        <v>Con</v>
      </c>
      <c r="AA298" s="13" t="str">
        <f>G298</f>
        <v>Con</v>
      </c>
      <c r="AB298" s="13" t="str">
        <f>G298</f>
        <v>Con</v>
      </c>
      <c r="AC298" s="13" t="str">
        <f>G298</f>
        <v>Con</v>
      </c>
    </row>
    <row r="299" spans="1:29" ht="15.75" x14ac:dyDescent="0.25">
      <c r="A299" s="100" t="s">
        <v>309</v>
      </c>
      <c r="B299" s="101" t="s">
        <v>662</v>
      </c>
      <c r="C299" s="102">
        <v>2010</v>
      </c>
      <c r="D299" s="103">
        <v>77030</v>
      </c>
      <c r="E299" s="103">
        <v>49814</v>
      </c>
      <c r="F299" s="78">
        <f t="shared" si="86"/>
        <v>0.64668311047643778</v>
      </c>
      <c r="G299" s="81" t="s">
        <v>4</v>
      </c>
      <c r="H299" s="93">
        <v>20468</v>
      </c>
      <c r="I299" s="106">
        <v>18475</v>
      </c>
      <c r="J299" s="81" t="s">
        <v>7</v>
      </c>
      <c r="K299" s="106">
        <v>1993</v>
      </c>
      <c r="L299" s="94">
        <v>4.0008832858232625E-2</v>
      </c>
      <c r="M299" s="95">
        <v>2.587303647929378E-2</v>
      </c>
      <c r="N299" s="107">
        <f t="shared" si="87"/>
        <v>997</v>
      </c>
      <c r="O299" s="107">
        <f t="shared" si="88"/>
        <v>997</v>
      </c>
      <c r="P299" s="108">
        <f t="shared" si="89"/>
        <v>3852</v>
      </c>
      <c r="Q299" s="96" t="str">
        <f t="shared" si="90"/>
        <v>YES</v>
      </c>
      <c r="R299" s="109">
        <f t="shared" si="91"/>
        <v>771</v>
      </c>
      <c r="S299" s="85" t="str">
        <f t="shared" si="92"/>
        <v/>
      </c>
      <c r="T299" s="78">
        <f t="shared" si="93"/>
        <v>2.587303647929378E-2</v>
      </c>
      <c r="U299" s="104">
        <f t="shared" si="94"/>
        <v>0.67255614695573152</v>
      </c>
      <c r="W299" s="13" t="str">
        <f t="shared" si="95"/>
        <v>Lab</v>
      </c>
      <c r="X299" s="13" t="str">
        <f t="shared" si="96"/>
        <v>Con</v>
      </c>
      <c r="Y299" s="13" t="str">
        <f t="shared" si="97"/>
        <v>Lab</v>
      </c>
      <c r="Z299" s="13" t="str">
        <f t="shared" si="98"/>
        <v>Lab</v>
      </c>
      <c r="AA299" s="13" t="str">
        <f>J299</f>
        <v>Lab</v>
      </c>
      <c r="AB299" s="13" t="str">
        <f>J299</f>
        <v>Lab</v>
      </c>
      <c r="AC299" s="13" t="str">
        <f>J299</f>
        <v>Lab</v>
      </c>
    </row>
    <row r="300" spans="1:29" ht="15.75" x14ac:dyDescent="0.25">
      <c r="A300" s="100" t="s">
        <v>310</v>
      </c>
      <c r="B300" s="101" t="s">
        <v>662</v>
      </c>
      <c r="C300" s="102">
        <v>2010</v>
      </c>
      <c r="D300" s="103">
        <v>69662</v>
      </c>
      <c r="E300" s="103">
        <v>43903</v>
      </c>
      <c r="F300" s="78">
        <f t="shared" si="86"/>
        <v>0.63022881915535012</v>
      </c>
      <c r="G300" s="81" t="s">
        <v>4</v>
      </c>
      <c r="H300" s="93">
        <v>22433</v>
      </c>
      <c r="I300" s="106">
        <v>10273</v>
      </c>
      <c r="J300" s="81" t="s">
        <v>8</v>
      </c>
      <c r="K300" s="106">
        <v>12160</v>
      </c>
      <c r="L300" s="94">
        <v>0.27697423866250598</v>
      </c>
      <c r="M300" s="95">
        <v>0.17455714736872327</v>
      </c>
      <c r="N300" s="107">
        <f t="shared" si="87"/>
        <v>6081</v>
      </c>
      <c r="O300" s="107">
        <f t="shared" si="88"/>
        <v>6081</v>
      </c>
      <c r="P300" s="108">
        <f t="shared" si="89"/>
        <v>3484</v>
      </c>
      <c r="Q300" s="96" t="str">
        <f t="shared" si="90"/>
        <v/>
      </c>
      <c r="R300" s="109">
        <f t="shared" si="91"/>
        <v>697</v>
      </c>
      <c r="S300" s="85" t="str">
        <f t="shared" si="92"/>
        <v/>
      </c>
      <c r="T300" s="78">
        <f t="shared" si="93"/>
        <v>0.17455714736872327</v>
      </c>
      <c r="U300" s="104">
        <f t="shared" si="94"/>
        <v>0.80478596652407342</v>
      </c>
      <c r="W300" s="13" t="str">
        <f t="shared" si="95"/>
        <v>Con</v>
      </c>
      <c r="X300" s="13" t="str">
        <f t="shared" si="96"/>
        <v>Con</v>
      </c>
      <c r="Y300" s="13" t="str">
        <f t="shared" si="97"/>
        <v>Con</v>
      </c>
      <c r="Z300" s="13" t="str">
        <f t="shared" si="98"/>
        <v>LD</v>
      </c>
      <c r="AA300" s="13" t="str">
        <f>G300</f>
        <v>Con</v>
      </c>
      <c r="AB300" s="13" t="str">
        <f>G300</f>
        <v>Con</v>
      </c>
      <c r="AC300" s="13" t="str">
        <f>G300</f>
        <v>Con</v>
      </c>
    </row>
    <row r="301" spans="1:29" ht="15.75" x14ac:dyDescent="0.25">
      <c r="A301" s="100" t="s">
        <v>311</v>
      </c>
      <c r="B301" s="101" t="s">
        <v>666</v>
      </c>
      <c r="C301" s="102">
        <v>2010</v>
      </c>
      <c r="D301" s="103">
        <v>70231</v>
      </c>
      <c r="E301" s="103">
        <v>42637</v>
      </c>
      <c r="F301" s="78">
        <f t="shared" si="86"/>
        <v>0.60709658128177013</v>
      </c>
      <c r="G301" s="81" t="s">
        <v>7</v>
      </c>
      <c r="H301" s="93">
        <v>23377</v>
      </c>
      <c r="I301" s="106">
        <v>12553</v>
      </c>
      <c r="J301" s="81" t="s">
        <v>4</v>
      </c>
      <c r="K301" s="106">
        <v>10824</v>
      </c>
      <c r="L301" s="94">
        <v>0.25386401482280646</v>
      </c>
      <c r="M301" s="95">
        <v>0.15411997550939044</v>
      </c>
      <c r="N301" s="107">
        <f t="shared" si="87"/>
        <v>5413</v>
      </c>
      <c r="O301" s="107" t="str">
        <f t="shared" si="88"/>
        <v/>
      </c>
      <c r="P301" s="108">
        <f t="shared" si="89"/>
        <v>3512</v>
      </c>
      <c r="Q301" s="96" t="str">
        <f t="shared" si="90"/>
        <v/>
      </c>
      <c r="R301" s="109">
        <f t="shared" si="91"/>
        <v>703</v>
      </c>
      <c r="S301" s="85" t="str">
        <f t="shared" si="92"/>
        <v/>
      </c>
      <c r="T301" s="78">
        <f t="shared" si="93"/>
        <v>0.15411997550939044</v>
      </c>
      <c r="U301" s="104">
        <f t="shared" si="94"/>
        <v>0.76121655679116063</v>
      </c>
      <c r="W301" s="13" t="str">
        <f t="shared" si="95"/>
        <v>Lab</v>
      </c>
      <c r="X301" s="13" t="str">
        <f t="shared" si="96"/>
        <v>Lab</v>
      </c>
      <c r="Y301" s="13" t="str">
        <f t="shared" si="97"/>
        <v>Lab</v>
      </c>
      <c r="Z301" s="13" t="str">
        <f t="shared" si="98"/>
        <v>Con</v>
      </c>
      <c r="AA301" s="13" t="str">
        <f>G301</f>
        <v>Lab</v>
      </c>
      <c r="AB301" s="13" t="str">
        <f>G301</f>
        <v>Lab</v>
      </c>
      <c r="AC301" s="13" t="str">
        <f>G301</f>
        <v>Lab</v>
      </c>
    </row>
    <row r="302" spans="1:29" ht="15.75" x14ac:dyDescent="0.25">
      <c r="A302" s="100" t="s">
        <v>312</v>
      </c>
      <c r="B302" s="101" t="s">
        <v>664</v>
      </c>
      <c r="C302" s="102">
        <v>2010</v>
      </c>
      <c r="D302" s="103">
        <v>62300</v>
      </c>
      <c r="E302" s="103">
        <v>41981</v>
      </c>
      <c r="F302" s="78">
        <f t="shared" si="86"/>
        <v>0.67385232744783308</v>
      </c>
      <c r="G302" s="81" t="s">
        <v>8</v>
      </c>
      <c r="H302" s="93">
        <v>20485</v>
      </c>
      <c r="I302" s="106">
        <v>14114</v>
      </c>
      <c r="J302" s="81" t="s">
        <v>4</v>
      </c>
      <c r="K302" s="106">
        <v>6371</v>
      </c>
      <c r="L302" s="94">
        <v>0.15175912912984446</v>
      </c>
      <c r="M302" s="95">
        <v>0.10226324237560193</v>
      </c>
      <c r="N302" s="107">
        <f t="shared" si="87"/>
        <v>3186</v>
      </c>
      <c r="O302" s="107" t="str">
        <f t="shared" si="88"/>
        <v/>
      </c>
      <c r="P302" s="108">
        <f t="shared" si="89"/>
        <v>3115</v>
      </c>
      <c r="Q302" s="96" t="str">
        <f t="shared" si="90"/>
        <v/>
      </c>
      <c r="R302" s="109">
        <f t="shared" si="91"/>
        <v>623</v>
      </c>
      <c r="S302" s="85" t="str">
        <f t="shared" si="92"/>
        <v/>
      </c>
      <c r="T302" s="78">
        <f t="shared" si="93"/>
        <v>0.10226324237560193</v>
      </c>
      <c r="U302" s="104">
        <f t="shared" si="94"/>
        <v>0.77611556982343499</v>
      </c>
      <c r="W302" s="13" t="str">
        <f t="shared" si="95"/>
        <v>LD</v>
      </c>
      <c r="X302" s="13" t="str">
        <f t="shared" si="96"/>
        <v>LD</v>
      </c>
      <c r="Y302" s="13" t="str">
        <f t="shared" si="97"/>
        <v>LD</v>
      </c>
      <c r="Z302" s="13" t="str">
        <f t="shared" si="98"/>
        <v>Con</v>
      </c>
      <c r="AA302" s="13" t="str">
        <f>G302</f>
        <v>LD</v>
      </c>
      <c r="AB302" s="13" t="str">
        <f>G302</f>
        <v>LD</v>
      </c>
      <c r="AC302" s="13" t="str">
        <f>G302</f>
        <v>LD</v>
      </c>
    </row>
    <row r="303" spans="1:29" ht="15.75" x14ac:dyDescent="0.25">
      <c r="A303" s="100" t="s">
        <v>313</v>
      </c>
      <c r="B303" s="101" t="s">
        <v>668</v>
      </c>
      <c r="C303" s="102">
        <v>2010</v>
      </c>
      <c r="D303" s="103">
        <v>72752</v>
      </c>
      <c r="E303" s="103">
        <v>49471</v>
      </c>
      <c r="F303" s="78">
        <f t="shared" si="86"/>
        <v>0.67999505168242802</v>
      </c>
      <c r="G303" s="81" t="s">
        <v>4</v>
      </c>
      <c r="H303" s="93">
        <v>24721</v>
      </c>
      <c r="I303" s="106">
        <v>11315</v>
      </c>
      <c r="J303" s="81" t="s">
        <v>8</v>
      </c>
      <c r="K303" s="106">
        <v>13406</v>
      </c>
      <c r="L303" s="94">
        <v>0.27098704291403042</v>
      </c>
      <c r="M303" s="95">
        <v>0.18426984825159445</v>
      </c>
      <c r="N303" s="107">
        <f t="shared" si="87"/>
        <v>6704</v>
      </c>
      <c r="O303" s="107">
        <f t="shared" si="88"/>
        <v>6704</v>
      </c>
      <c r="P303" s="108">
        <f t="shared" si="89"/>
        <v>3638</v>
      </c>
      <c r="Q303" s="96" t="str">
        <f t="shared" si="90"/>
        <v/>
      </c>
      <c r="R303" s="109">
        <f t="shared" si="91"/>
        <v>728</v>
      </c>
      <c r="S303" s="85" t="str">
        <f t="shared" si="92"/>
        <v/>
      </c>
      <c r="T303" s="78">
        <f t="shared" si="93"/>
        <v>0.18426984825159445</v>
      </c>
      <c r="U303" s="104">
        <f t="shared" si="94"/>
        <v>0.86426489993402245</v>
      </c>
      <c r="W303" s="13" t="str">
        <f t="shared" si="95"/>
        <v>Con</v>
      </c>
      <c r="X303" s="13" t="str">
        <f t="shared" si="96"/>
        <v>Con</v>
      </c>
      <c r="Y303" s="13" t="str">
        <f t="shared" si="97"/>
        <v>Con</v>
      </c>
      <c r="Z303" s="13" t="str">
        <f t="shared" si="98"/>
        <v>Con</v>
      </c>
      <c r="AA303" s="13" t="str">
        <f>G303</f>
        <v>Con</v>
      </c>
      <c r="AB303" s="13" t="str">
        <f>G303</f>
        <v>Con</v>
      </c>
      <c r="AC303" s="13" t="str">
        <f>G303</f>
        <v>Con</v>
      </c>
    </row>
    <row r="304" spans="1:29" ht="15.75" x14ac:dyDescent="0.25">
      <c r="A304" s="100" t="s">
        <v>314</v>
      </c>
      <c r="B304" s="101" t="s">
        <v>667</v>
      </c>
      <c r="C304" s="102">
        <v>2010</v>
      </c>
      <c r="D304" s="103">
        <v>75542</v>
      </c>
      <c r="E304" s="103">
        <v>43840</v>
      </c>
      <c r="F304" s="78">
        <f t="shared" si="86"/>
        <v>0.58033941383601173</v>
      </c>
      <c r="G304" s="81" t="s">
        <v>7</v>
      </c>
      <c r="H304" s="93">
        <v>20506</v>
      </c>
      <c r="I304" s="106">
        <v>10662</v>
      </c>
      <c r="J304" s="81" t="s">
        <v>4</v>
      </c>
      <c r="K304" s="106">
        <v>9844</v>
      </c>
      <c r="L304" s="94">
        <v>0.22454379562043797</v>
      </c>
      <c r="M304" s="95">
        <v>0.13031161473087818</v>
      </c>
      <c r="N304" s="107">
        <f t="shared" si="87"/>
        <v>4923</v>
      </c>
      <c r="O304" s="107" t="str">
        <f t="shared" si="88"/>
        <v/>
      </c>
      <c r="P304" s="108">
        <f t="shared" si="89"/>
        <v>3778</v>
      </c>
      <c r="Q304" s="96" t="str">
        <f t="shared" si="90"/>
        <v/>
      </c>
      <c r="R304" s="109">
        <f t="shared" si="91"/>
        <v>756</v>
      </c>
      <c r="S304" s="85" t="str">
        <f t="shared" si="92"/>
        <v/>
      </c>
      <c r="T304" s="78">
        <f t="shared" si="93"/>
        <v>0.13031161473087818</v>
      </c>
      <c r="U304" s="104">
        <f t="shared" si="94"/>
        <v>0.71065102856688989</v>
      </c>
      <c r="W304" s="13" t="str">
        <f t="shared" si="95"/>
        <v>Lab</v>
      </c>
      <c r="X304" s="13" t="str">
        <f t="shared" si="96"/>
        <v>Lab</v>
      </c>
      <c r="Y304" s="13" t="str">
        <f t="shared" si="97"/>
        <v>Con</v>
      </c>
      <c r="Z304" s="13" t="str">
        <f t="shared" si="98"/>
        <v>Con</v>
      </c>
      <c r="AA304" s="13" t="str">
        <f>G304</f>
        <v>Lab</v>
      </c>
      <c r="AB304" s="13" t="str">
        <f>G304</f>
        <v>Lab</v>
      </c>
      <c r="AC304" s="13" t="str">
        <f>G304</f>
        <v>Lab</v>
      </c>
    </row>
    <row r="305" spans="1:29" ht="15.75" x14ac:dyDescent="0.25">
      <c r="A305" s="100" t="s">
        <v>315</v>
      </c>
      <c r="B305" s="101" t="s">
        <v>666</v>
      </c>
      <c r="C305" s="102">
        <v>2010</v>
      </c>
      <c r="D305" s="103">
        <v>72943</v>
      </c>
      <c r="E305" s="103">
        <v>46374</v>
      </c>
      <c r="F305" s="78">
        <f t="shared" si="86"/>
        <v>0.63575668672799313</v>
      </c>
      <c r="G305" s="81" t="s">
        <v>4</v>
      </c>
      <c r="H305" s="93">
        <v>19635</v>
      </c>
      <c r="I305" s="106">
        <v>19529</v>
      </c>
      <c r="J305" s="81" t="s">
        <v>7</v>
      </c>
      <c r="K305" s="106">
        <v>106</v>
      </c>
      <c r="L305" s="94">
        <v>2.2857635744166992E-3</v>
      </c>
      <c r="M305" s="95">
        <v>1.453189476714695E-3</v>
      </c>
      <c r="N305" s="107">
        <f t="shared" si="87"/>
        <v>54</v>
      </c>
      <c r="O305" s="107">
        <f t="shared" si="88"/>
        <v>54</v>
      </c>
      <c r="P305" s="108">
        <f t="shared" si="89"/>
        <v>3648</v>
      </c>
      <c r="Q305" s="96" t="str">
        <f t="shared" si="90"/>
        <v>YES</v>
      </c>
      <c r="R305" s="109">
        <f t="shared" si="91"/>
        <v>730</v>
      </c>
      <c r="S305" s="85" t="str">
        <f t="shared" si="92"/>
        <v>YES</v>
      </c>
      <c r="T305" s="78">
        <f t="shared" si="93"/>
        <v>1.453189476714695E-3</v>
      </c>
      <c r="U305" s="104">
        <f t="shared" si="94"/>
        <v>0.63720987620470781</v>
      </c>
      <c r="W305" s="13" t="str">
        <f t="shared" si="95"/>
        <v>Lab</v>
      </c>
      <c r="X305" s="13" t="str">
        <f t="shared" si="96"/>
        <v>Lab</v>
      </c>
      <c r="Y305" s="13" t="str">
        <f t="shared" si="97"/>
        <v>Lab</v>
      </c>
      <c r="Z305" s="13" t="str">
        <f t="shared" si="98"/>
        <v>Lab</v>
      </c>
      <c r="AA305" s="13" t="str">
        <f>J305</f>
        <v>Lab</v>
      </c>
      <c r="AB305" s="13" t="str">
        <f>J305</f>
        <v>Lab</v>
      </c>
      <c r="AC305" s="13" t="str">
        <f>J305</f>
        <v>Lab</v>
      </c>
    </row>
    <row r="306" spans="1:29" ht="15.75" x14ac:dyDescent="0.25">
      <c r="A306" s="100" t="s">
        <v>316</v>
      </c>
      <c r="B306" s="101" t="s">
        <v>662</v>
      </c>
      <c r="C306" s="102">
        <v>2010</v>
      </c>
      <c r="D306" s="103">
        <v>73123</v>
      </c>
      <c r="E306" s="103">
        <v>53520</v>
      </c>
      <c r="F306" s="78">
        <f t="shared" si="86"/>
        <v>0.73191745415259224</v>
      </c>
      <c r="G306" s="81" t="s">
        <v>4</v>
      </c>
      <c r="H306" s="93">
        <v>30054</v>
      </c>
      <c r="I306" s="106">
        <v>13466</v>
      </c>
      <c r="J306" s="81" t="s">
        <v>8</v>
      </c>
      <c r="K306" s="106">
        <v>16588</v>
      </c>
      <c r="L306" s="94">
        <v>0.30994020926756355</v>
      </c>
      <c r="M306" s="95">
        <v>0.22685064890663675</v>
      </c>
      <c r="N306" s="107">
        <f t="shared" si="87"/>
        <v>8295</v>
      </c>
      <c r="O306" s="107">
        <f t="shared" si="88"/>
        <v>8295</v>
      </c>
      <c r="P306" s="108">
        <f t="shared" si="89"/>
        <v>3657</v>
      </c>
      <c r="Q306" s="96" t="str">
        <f t="shared" si="90"/>
        <v/>
      </c>
      <c r="R306" s="109">
        <f t="shared" si="91"/>
        <v>732</v>
      </c>
      <c r="S306" s="85" t="str">
        <f t="shared" si="92"/>
        <v/>
      </c>
      <c r="T306" s="78">
        <f t="shared" si="93"/>
        <v>0.22685064890663675</v>
      </c>
      <c r="U306" s="104">
        <f t="shared" si="94"/>
        <v>0.95876810305922899</v>
      </c>
      <c r="W306" s="13" t="str">
        <f t="shared" si="95"/>
        <v>Con</v>
      </c>
      <c r="X306" s="13" t="str">
        <f t="shared" si="96"/>
        <v>Con</v>
      </c>
      <c r="Y306" s="13" t="str">
        <f t="shared" si="97"/>
        <v>Con</v>
      </c>
      <c r="Z306" s="13" t="str">
        <f t="shared" si="98"/>
        <v>Con</v>
      </c>
      <c r="AA306" s="13" t="str">
        <f>G306</f>
        <v>Con</v>
      </c>
      <c r="AB306" s="13" t="str">
        <f>G306</f>
        <v>Con</v>
      </c>
      <c r="AC306" s="13" t="str">
        <f>G306</f>
        <v>Con</v>
      </c>
    </row>
    <row r="307" spans="1:29" ht="15.75" x14ac:dyDescent="0.25">
      <c r="A307" s="100" t="s">
        <v>317</v>
      </c>
      <c r="B307" s="101" t="s">
        <v>663</v>
      </c>
      <c r="C307" s="102">
        <v>2010</v>
      </c>
      <c r="D307" s="103">
        <v>72021</v>
      </c>
      <c r="E307" s="103">
        <v>48381</v>
      </c>
      <c r="F307" s="78">
        <f t="shared" si="86"/>
        <v>0.67176240263256548</v>
      </c>
      <c r="G307" s="81" t="s">
        <v>4</v>
      </c>
      <c r="H307" s="93">
        <v>22366</v>
      </c>
      <c r="I307" s="106">
        <v>19885</v>
      </c>
      <c r="J307" s="81" t="s">
        <v>8</v>
      </c>
      <c r="K307" s="106">
        <v>2481</v>
      </c>
      <c r="L307" s="94">
        <v>5.1280461338128601E-2</v>
      </c>
      <c r="M307" s="95">
        <v>3.4448285916607653E-2</v>
      </c>
      <c r="N307" s="107">
        <f t="shared" si="87"/>
        <v>1241</v>
      </c>
      <c r="O307" s="107">
        <f t="shared" si="88"/>
        <v>1241</v>
      </c>
      <c r="P307" s="108">
        <f t="shared" si="89"/>
        <v>3602</v>
      </c>
      <c r="Q307" s="96" t="str">
        <f t="shared" si="90"/>
        <v>YES</v>
      </c>
      <c r="R307" s="109">
        <f t="shared" si="91"/>
        <v>721</v>
      </c>
      <c r="S307" s="85" t="str">
        <f t="shared" si="92"/>
        <v/>
      </c>
      <c r="T307" s="78">
        <f t="shared" si="93"/>
        <v>3.4448285916607653E-2</v>
      </c>
      <c r="U307" s="104">
        <f t="shared" si="94"/>
        <v>0.70621068854917313</v>
      </c>
      <c r="W307" s="13" t="str">
        <f t="shared" si="95"/>
        <v>LD</v>
      </c>
      <c r="X307" s="13" t="str">
        <f t="shared" si="96"/>
        <v>Con</v>
      </c>
      <c r="Y307" s="13" t="str">
        <f t="shared" si="97"/>
        <v>LD</v>
      </c>
      <c r="Z307" s="13" t="str">
        <f t="shared" si="98"/>
        <v>LD</v>
      </c>
      <c r="AA307" s="13" t="str">
        <f>J307</f>
        <v>LD</v>
      </c>
      <c r="AB307" s="13" t="str">
        <f>J307</f>
        <v>LD</v>
      </c>
      <c r="AC307" s="13" t="str">
        <f>J307</f>
        <v>LD</v>
      </c>
    </row>
    <row r="308" spans="1:29" ht="15.75" x14ac:dyDescent="0.25">
      <c r="A308" s="100" t="s">
        <v>318</v>
      </c>
      <c r="B308" s="101" t="s">
        <v>663</v>
      </c>
      <c r="C308" s="102">
        <v>2010</v>
      </c>
      <c r="D308" s="103">
        <v>66946</v>
      </c>
      <c r="E308" s="103">
        <v>47568</v>
      </c>
      <c r="F308" s="78">
        <f t="shared" si="86"/>
        <v>0.71054282556089987</v>
      </c>
      <c r="G308" s="81" t="s">
        <v>4</v>
      </c>
      <c r="H308" s="93">
        <v>24631</v>
      </c>
      <c r="I308" s="106">
        <v>14744</v>
      </c>
      <c r="J308" s="81" t="s">
        <v>8</v>
      </c>
      <c r="K308" s="106">
        <v>9887</v>
      </c>
      <c r="L308" s="94">
        <v>0.20784981500168181</v>
      </c>
      <c r="M308" s="95">
        <v>0.14768619484360529</v>
      </c>
      <c r="N308" s="107">
        <f t="shared" si="87"/>
        <v>4944</v>
      </c>
      <c r="O308" s="107">
        <f t="shared" si="88"/>
        <v>4944</v>
      </c>
      <c r="P308" s="108">
        <f t="shared" si="89"/>
        <v>3348</v>
      </c>
      <c r="Q308" s="96" t="str">
        <f t="shared" si="90"/>
        <v/>
      </c>
      <c r="R308" s="109">
        <f t="shared" si="91"/>
        <v>670</v>
      </c>
      <c r="S308" s="85" t="str">
        <f t="shared" si="92"/>
        <v/>
      </c>
      <c r="T308" s="78">
        <f t="shared" si="93"/>
        <v>0.14768619484360529</v>
      </c>
      <c r="U308" s="104">
        <f t="shared" si="94"/>
        <v>0.85822902040450511</v>
      </c>
      <c r="W308" s="13" t="str">
        <f t="shared" si="95"/>
        <v>Con</v>
      </c>
      <c r="X308" s="13" t="str">
        <f t="shared" si="96"/>
        <v>Con</v>
      </c>
      <c r="Y308" s="13" t="str">
        <f t="shared" si="97"/>
        <v>Con</v>
      </c>
      <c r="Z308" s="13" t="str">
        <f t="shared" si="98"/>
        <v>Con</v>
      </c>
      <c r="AA308" s="13" t="str">
        <f t="shared" ref="AA308:AA321" si="103">G308</f>
        <v>Con</v>
      </c>
      <c r="AB308" s="13" t="str">
        <f>G308</f>
        <v>Con</v>
      </c>
      <c r="AC308" s="13" t="str">
        <f t="shared" ref="AC308:AC314" si="104">G308</f>
        <v>Con</v>
      </c>
    </row>
    <row r="309" spans="1:29" ht="15.75" x14ac:dyDescent="0.25">
      <c r="A309" s="100" t="s">
        <v>319</v>
      </c>
      <c r="B309" s="101" t="s">
        <v>668</v>
      </c>
      <c r="C309" s="102">
        <v>2010</v>
      </c>
      <c r="D309" s="103">
        <v>78459</v>
      </c>
      <c r="E309" s="103">
        <v>55377</v>
      </c>
      <c r="F309" s="78">
        <f t="shared" si="86"/>
        <v>0.70580812908652923</v>
      </c>
      <c r="G309" s="81" t="s">
        <v>4</v>
      </c>
      <c r="H309" s="93">
        <v>29810</v>
      </c>
      <c r="I309" s="106">
        <v>14373</v>
      </c>
      <c r="J309" s="81" t="s">
        <v>8</v>
      </c>
      <c r="K309" s="106">
        <v>15437</v>
      </c>
      <c r="L309" s="94">
        <v>0.27876194087798184</v>
      </c>
      <c r="M309" s="95">
        <v>0.19675244395161803</v>
      </c>
      <c r="N309" s="107">
        <f t="shared" si="87"/>
        <v>7719</v>
      </c>
      <c r="O309" s="107">
        <f t="shared" si="88"/>
        <v>7719</v>
      </c>
      <c r="P309" s="108">
        <f t="shared" si="89"/>
        <v>3923</v>
      </c>
      <c r="Q309" s="96" t="str">
        <f t="shared" si="90"/>
        <v/>
      </c>
      <c r="R309" s="109">
        <f t="shared" si="91"/>
        <v>785</v>
      </c>
      <c r="S309" s="85" t="str">
        <f t="shared" si="92"/>
        <v/>
      </c>
      <c r="T309" s="78">
        <f t="shared" si="93"/>
        <v>0.19675244395161803</v>
      </c>
      <c r="U309" s="104">
        <f t="shared" si="94"/>
        <v>0.9025605730381473</v>
      </c>
      <c r="W309" s="13" t="str">
        <f t="shared" si="95"/>
        <v>Con</v>
      </c>
      <c r="X309" s="13" t="str">
        <f t="shared" si="96"/>
        <v>Con</v>
      </c>
      <c r="Y309" s="13" t="str">
        <f t="shared" si="97"/>
        <v>Con</v>
      </c>
      <c r="Z309" s="13" t="str">
        <f t="shared" si="98"/>
        <v>Con</v>
      </c>
      <c r="AA309" s="13" t="str">
        <f t="shared" si="103"/>
        <v>Con</v>
      </c>
      <c r="AB309" s="13" t="str">
        <f>G309</f>
        <v>Con</v>
      </c>
      <c r="AC309" s="13" t="str">
        <f t="shared" si="104"/>
        <v>Con</v>
      </c>
    </row>
    <row r="310" spans="1:29" ht="15.75" x14ac:dyDescent="0.25">
      <c r="A310" s="100" t="s">
        <v>320</v>
      </c>
      <c r="B310" s="101" t="s">
        <v>668</v>
      </c>
      <c r="C310" s="102">
        <v>2010</v>
      </c>
      <c r="D310" s="103">
        <v>72200</v>
      </c>
      <c r="E310" s="103">
        <v>50425</v>
      </c>
      <c r="F310" s="78">
        <f t="shared" si="86"/>
        <v>0.69840720221606645</v>
      </c>
      <c r="G310" s="81" t="s">
        <v>4</v>
      </c>
      <c r="H310" s="93">
        <v>26995</v>
      </c>
      <c r="I310" s="106">
        <v>11801</v>
      </c>
      <c r="J310" s="81" t="s">
        <v>8</v>
      </c>
      <c r="K310" s="106">
        <v>15194</v>
      </c>
      <c r="L310" s="94">
        <v>0.30131879028259789</v>
      </c>
      <c r="M310" s="95">
        <v>0.2104432132963989</v>
      </c>
      <c r="N310" s="107">
        <f t="shared" si="87"/>
        <v>7598</v>
      </c>
      <c r="O310" s="107">
        <f t="shared" si="88"/>
        <v>7598</v>
      </c>
      <c r="P310" s="108">
        <f t="shared" si="89"/>
        <v>3610</v>
      </c>
      <c r="Q310" s="96" t="str">
        <f t="shared" si="90"/>
        <v/>
      </c>
      <c r="R310" s="109">
        <f t="shared" si="91"/>
        <v>722</v>
      </c>
      <c r="S310" s="85" t="str">
        <f t="shared" si="92"/>
        <v/>
      </c>
      <c r="T310" s="78">
        <f t="shared" si="93"/>
        <v>0.2104432132963989</v>
      </c>
      <c r="U310" s="104">
        <f t="shared" si="94"/>
        <v>0.90885041551246537</v>
      </c>
      <c r="W310" s="13" t="str">
        <f t="shared" si="95"/>
        <v>Con</v>
      </c>
      <c r="X310" s="13" t="str">
        <f t="shared" si="96"/>
        <v>Con</v>
      </c>
      <c r="Y310" s="13" t="str">
        <f t="shared" si="97"/>
        <v>Con</v>
      </c>
      <c r="Z310" s="13" t="str">
        <f t="shared" si="98"/>
        <v>Con</v>
      </c>
      <c r="AA310" s="13" t="str">
        <f t="shared" si="103"/>
        <v>Con</v>
      </c>
      <c r="AB310" s="13" t="str">
        <f>G310</f>
        <v>Con</v>
      </c>
      <c r="AC310" s="13" t="str">
        <f t="shared" si="104"/>
        <v>Con</v>
      </c>
    </row>
    <row r="311" spans="1:29" ht="15.75" x14ac:dyDescent="0.25">
      <c r="A311" s="100" t="s">
        <v>321</v>
      </c>
      <c r="B311" s="101" t="s">
        <v>668</v>
      </c>
      <c r="C311" s="102">
        <v>2010</v>
      </c>
      <c r="D311" s="103">
        <v>78248</v>
      </c>
      <c r="E311" s="103">
        <v>56750</v>
      </c>
      <c r="F311" s="78">
        <f t="shared" si="86"/>
        <v>0.72525815356303036</v>
      </c>
      <c r="G311" s="81" t="s">
        <v>4</v>
      </c>
      <c r="H311" s="93">
        <v>30773</v>
      </c>
      <c r="I311" s="106">
        <v>15853</v>
      </c>
      <c r="J311" s="81" t="s">
        <v>8</v>
      </c>
      <c r="K311" s="106">
        <v>14920</v>
      </c>
      <c r="L311" s="94">
        <v>0.26290748898678412</v>
      </c>
      <c r="M311" s="95">
        <v>0.19067580002044782</v>
      </c>
      <c r="N311" s="107">
        <f t="shared" si="87"/>
        <v>7461</v>
      </c>
      <c r="O311" s="107">
        <f t="shared" si="88"/>
        <v>7461</v>
      </c>
      <c r="P311" s="108">
        <f t="shared" si="89"/>
        <v>3913</v>
      </c>
      <c r="Q311" s="96" t="str">
        <f t="shared" si="90"/>
        <v/>
      </c>
      <c r="R311" s="109">
        <f t="shared" si="91"/>
        <v>783</v>
      </c>
      <c r="S311" s="85" t="str">
        <f t="shared" si="92"/>
        <v/>
      </c>
      <c r="T311" s="78">
        <f t="shared" si="93"/>
        <v>0.19067580002044782</v>
      </c>
      <c r="U311" s="104">
        <f t="shared" si="94"/>
        <v>0.91593395358347818</v>
      </c>
      <c r="W311" s="13" t="str">
        <f t="shared" si="95"/>
        <v>Con</v>
      </c>
      <c r="X311" s="13" t="str">
        <f t="shared" si="96"/>
        <v>Con</v>
      </c>
      <c r="Y311" s="13" t="str">
        <f t="shared" si="97"/>
        <v>Con</v>
      </c>
      <c r="Z311" s="13" t="str">
        <f t="shared" si="98"/>
        <v>Con</v>
      </c>
      <c r="AA311" s="13" t="str">
        <f t="shared" si="103"/>
        <v>Con</v>
      </c>
      <c r="AB311" s="13" t="str">
        <f>G311</f>
        <v>Con</v>
      </c>
      <c r="AC311" s="13" t="str">
        <f t="shared" si="104"/>
        <v>Con</v>
      </c>
    </row>
    <row r="312" spans="1:29" ht="15.75" x14ac:dyDescent="0.25">
      <c r="A312" s="100" t="s">
        <v>322</v>
      </c>
      <c r="B312" s="101" t="s">
        <v>668</v>
      </c>
      <c r="C312" s="102">
        <v>2010</v>
      </c>
      <c r="D312" s="103">
        <v>73057</v>
      </c>
      <c r="E312" s="103">
        <v>47270</v>
      </c>
      <c r="F312" s="78">
        <f t="shared" si="86"/>
        <v>0.64702903212560059</v>
      </c>
      <c r="G312" s="81" t="s">
        <v>4</v>
      </c>
      <c r="H312" s="93">
        <v>26476</v>
      </c>
      <c r="I312" s="106">
        <v>8871</v>
      </c>
      <c r="J312" s="81" t="s">
        <v>7</v>
      </c>
      <c r="K312" s="106">
        <v>17605</v>
      </c>
      <c r="L312" s="94">
        <v>0.37243494817008671</v>
      </c>
      <c r="M312" s="95">
        <v>0.24097622404423943</v>
      </c>
      <c r="N312" s="107">
        <f t="shared" si="87"/>
        <v>8803</v>
      </c>
      <c r="O312" s="107">
        <f t="shared" si="88"/>
        <v>8803</v>
      </c>
      <c r="P312" s="108">
        <f t="shared" si="89"/>
        <v>3653</v>
      </c>
      <c r="Q312" s="96" t="str">
        <f t="shared" si="90"/>
        <v/>
      </c>
      <c r="R312" s="109">
        <f t="shared" si="91"/>
        <v>731</v>
      </c>
      <c r="S312" s="85" t="str">
        <f t="shared" si="92"/>
        <v/>
      </c>
      <c r="T312" s="78">
        <f t="shared" si="93"/>
        <v>0.24097622404423943</v>
      </c>
      <c r="U312" s="104">
        <f t="shared" si="94"/>
        <v>0.88800525616984005</v>
      </c>
      <c r="W312" s="13" t="str">
        <f t="shared" si="95"/>
        <v>Con</v>
      </c>
      <c r="X312" s="13" t="str">
        <f t="shared" si="96"/>
        <v>Con</v>
      </c>
      <c r="Y312" s="13" t="str">
        <f t="shared" si="97"/>
        <v>Con</v>
      </c>
      <c r="Z312" s="13" t="str">
        <f t="shared" si="98"/>
        <v>Con</v>
      </c>
      <c r="AA312" s="13" t="str">
        <f t="shared" si="103"/>
        <v>Con</v>
      </c>
      <c r="AB312" s="13" t="str">
        <f>G312</f>
        <v>Con</v>
      </c>
      <c r="AC312" s="13" t="str">
        <f t="shared" si="104"/>
        <v>Con</v>
      </c>
    </row>
    <row r="313" spans="1:29" ht="15.75" x14ac:dyDescent="0.25">
      <c r="A313" s="100" t="s">
        <v>323</v>
      </c>
      <c r="B313" s="101" t="s">
        <v>670</v>
      </c>
      <c r="C313" s="102">
        <v>2010</v>
      </c>
      <c r="D313" s="103">
        <v>60360</v>
      </c>
      <c r="E313" s="103">
        <v>43483</v>
      </c>
      <c r="F313" s="78">
        <f t="shared" si="86"/>
        <v>0.72039430086149769</v>
      </c>
      <c r="G313" s="81" t="s">
        <v>4</v>
      </c>
      <c r="H313" s="93">
        <v>18795</v>
      </c>
      <c r="I313" s="106">
        <v>13007</v>
      </c>
      <c r="J313" s="81" t="s">
        <v>8</v>
      </c>
      <c r="K313" s="106">
        <v>5788</v>
      </c>
      <c r="L313" s="94">
        <v>0.13310949106547387</v>
      </c>
      <c r="M313" s="95">
        <v>9.5891318754141822E-2</v>
      </c>
      <c r="N313" s="107">
        <f t="shared" si="87"/>
        <v>2895</v>
      </c>
      <c r="O313" s="107">
        <f t="shared" si="88"/>
        <v>2895</v>
      </c>
      <c r="P313" s="108">
        <f t="shared" si="89"/>
        <v>3018</v>
      </c>
      <c r="Q313" s="96" t="str">
        <f t="shared" si="90"/>
        <v/>
      </c>
      <c r="R313" s="109">
        <f t="shared" si="91"/>
        <v>604</v>
      </c>
      <c r="S313" s="85" t="str">
        <f t="shared" si="92"/>
        <v/>
      </c>
      <c r="T313" s="78">
        <f t="shared" si="93"/>
        <v>9.5891318754141822E-2</v>
      </c>
      <c r="U313" s="104">
        <f t="shared" si="94"/>
        <v>0.8162856196156395</v>
      </c>
      <c r="W313" s="13" t="str">
        <f t="shared" si="95"/>
        <v>Con</v>
      </c>
      <c r="X313" s="13" t="str">
        <f t="shared" si="96"/>
        <v>Con</v>
      </c>
      <c r="Y313" s="13" t="str">
        <f t="shared" si="97"/>
        <v>Con</v>
      </c>
      <c r="Z313" s="13" t="str">
        <f t="shared" si="98"/>
        <v>LD</v>
      </c>
      <c r="AA313" s="13" t="str">
        <f t="shared" si="103"/>
        <v>Con</v>
      </c>
      <c r="AB313" s="13" t="str">
        <f>J313</f>
        <v>LD</v>
      </c>
      <c r="AC313" s="13" t="str">
        <f t="shared" si="104"/>
        <v>Con</v>
      </c>
    </row>
    <row r="314" spans="1:29" ht="15.75" x14ac:dyDescent="0.25">
      <c r="A314" s="100" t="s">
        <v>324</v>
      </c>
      <c r="B314" s="101" t="s">
        <v>664</v>
      </c>
      <c r="C314" s="102">
        <v>2010</v>
      </c>
      <c r="D314" s="103">
        <v>80171</v>
      </c>
      <c r="E314" s="103">
        <v>46125</v>
      </c>
      <c r="F314" s="78">
        <f t="shared" si="86"/>
        <v>0.57533272629753907</v>
      </c>
      <c r="G314" s="81" t="s">
        <v>7</v>
      </c>
      <c r="H314" s="93">
        <v>18499</v>
      </c>
      <c r="I314" s="106">
        <v>12528</v>
      </c>
      <c r="J314" s="81" t="s">
        <v>4</v>
      </c>
      <c r="K314" s="106">
        <v>5971</v>
      </c>
      <c r="L314" s="94">
        <v>0.12945257452574527</v>
      </c>
      <c r="M314" s="95">
        <v>7.4478302628132362E-2</v>
      </c>
      <c r="N314" s="107">
        <f t="shared" si="87"/>
        <v>2986</v>
      </c>
      <c r="O314" s="107" t="str">
        <f t="shared" si="88"/>
        <v/>
      </c>
      <c r="P314" s="108">
        <f t="shared" si="89"/>
        <v>4009</v>
      </c>
      <c r="Q314" s="96" t="str">
        <f t="shared" si="90"/>
        <v/>
      </c>
      <c r="R314" s="109">
        <f t="shared" si="91"/>
        <v>802</v>
      </c>
      <c r="S314" s="85" t="str">
        <f t="shared" si="92"/>
        <v/>
      </c>
      <c r="T314" s="78">
        <f t="shared" si="93"/>
        <v>7.4478302628132362E-2</v>
      </c>
      <c r="U314" s="104">
        <f t="shared" si="94"/>
        <v>0.64981102892567144</v>
      </c>
      <c r="W314" s="13" t="str">
        <f t="shared" si="95"/>
        <v>Lab</v>
      </c>
      <c r="X314" s="13" t="str">
        <f t="shared" si="96"/>
        <v>Lab</v>
      </c>
      <c r="Y314" s="13" t="str">
        <f t="shared" si="97"/>
        <v>Con</v>
      </c>
      <c r="Z314" s="13" t="str">
        <f t="shared" si="98"/>
        <v>Con</v>
      </c>
      <c r="AA314" s="13" t="str">
        <f t="shared" si="103"/>
        <v>Lab</v>
      </c>
      <c r="AB314" s="13" t="str">
        <f>G314</f>
        <v>Lab</v>
      </c>
      <c r="AC314" s="13" t="str">
        <f t="shared" si="104"/>
        <v>Lab</v>
      </c>
    </row>
    <row r="315" spans="1:29" ht="15.75" x14ac:dyDescent="0.25">
      <c r="A315" s="100" t="s">
        <v>325</v>
      </c>
      <c r="B315" s="101" t="s">
        <v>665</v>
      </c>
      <c r="C315" s="102">
        <v>2010</v>
      </c>
      <c r="D315" s="103">
        <v>71458</v>
      </c>
      <c r="E315" s="103">
        <v>50337</v>
      </c>
      <c r="F315" s="78">
        <f t="shared" si="86"/>
        <v>0.70442777575638837</v>
      </c>
      <c r="G315" s="81" t="s">
        <v>4</v>
      </c>
      <c r="H315" s="93">
        <v>20587</v>
      </c>
      <c r="I315" s="106">
        <v>15910</v>
      </c>
      <c r="J315" s="81" t="s">
        <v>7</v>
      </c>
      <c r="K315" s="106">
        <v>4677</v>
      </c>
      <c r="L315" s="94">
        <v>9.2913761249180521E-2</v>
      </c>
      <c r="M315" s="95">
        <v>6.5451034173920342E-2</v>
      </c>
      <c r="N315" s="107">
        <f t="shared" si="87"/>
        <v>2339</v>
      </c>
      <c r="O315" s="107">
        <f t="shared" si="88"/>
        <v>2339</v>
      </c>
      <c r="P315" s="108">
        <f t="shared" si="89"/>
        <v>3573</v>
      </c>
      <c r="Q315" s="96" t="str">
        <f t="shared" si="90"/>
        <v/>
      </c>
      <c r="R315" s="109">
        <f t="shared" si="91"/>
        <v>715</v>
      </c>
      <c r="S315" s="85" t="str">
        <f t="shared" si="92"/>
        <v/>
      </c>
      <c r="T315" s="78">
        <f t="shared" si="93"/>
        <v>6.5451034173920342E-2</v>
      </c>
      <c r="U315" s="104">
        <f t="shared" si="94"/>
        <v>0.76987880993030866</v>
      </c>
      <c r="W315" s="13" t="str">
        <f t="shared" si="95"/>
        <v>Con</v>
      </c>
      <c r="X315" s="13" t="str">
        <f t="shared" si="96"/>
        <v>Con</v>
      </c>
      <c r="Y315" s="13" t="str">
        <f t="shared" si="97"/>
        <v>Con</v>
      </c>
      <c r="Z315" s="13" t="str">
        <f t="shared" si="98"/>
        <v>Lab</v>
      </c>
      <c r="AA315" s="13" t="str">
        <f t="shared" si="103"/>
        <v>Con</v>
      </c>
      <c r="AB315" s="13" t="str">
        <f>J315</f>
        <v>Lab</v>
      </c>
      <c r="AC315" s="13" t="str">
        <f>J315</f>
        <v>Lab</v>
      </c>
    </row>
    <row r="316" spans="1:29" ht="15.75" x14ac:dyDescent="0.25">
      <c r="A316" s="100" t="s">
        <v>326</v>
      </c>
      <c r="B316" s="101" t="s">
        <v>668</v>
      </c>
      <c r="C316" s="102">
        <v>2010</v>
      </c>
      <c r="D316" s="103">
        <v>73851</v>
      </c>
      <c r="E316" s="103">
        <v>54707</v>
      </c>
      <c r="F316" s="78">
        <f t="shared" si="86"/>
        <v>0.74077534495132091</v>
      </c>
      <c r="G316" s="81" t="s">
        <v>4</v>
      </c>
      <c r="H316" s="93">
        <v>29869</v>
      </c>
      <c r="I316" s="106">
        <v>14598</v>
      </c>
      <c r="J316" s="81" t="s">
        <v>8</v>
      </c>
      <c r="K316" s="106">
        <v>15271</v>
      </c>
      <c r="L316" s="94">
        <v>0.27914160893487122</v>
      </c>
      <c r="M316" s="95">
        <v>0.20678122164899596</v>
      </c>
      <c r="N316" s="107">
        <f t="shared" si="87"/>
        <v>7636</v>
      </c>
      <c r="O316" s="107">
        <f t="shared" si="88"/>
        <v>7636</v>
      </c>
      <c r="P316" s="108">
        <f t="shared" si="89"/>
        <v>3693</v>
      </c>
      <c r="Q316" s="96" t="str">
        <f t="shared" si="90"/>
        <v/>
      </c>
      <c r="R316" s="109">
        <f t="shared" si="91"/>
        <v>739</v>
      </c>
      <c r="S316" s="85" t="str">
        <f t="shared" si="92"/>
        <v/>
      </c>
      <c r="T316" s="78">
        <f t="shared" si="93"/>
        <v>0.20678122164899596</v>
      </c>
      <c r="U316" s="104">
        <f t="shared" si="94"/>
        <v>0.94755656660031684</v>
      </c>
      <c r="W316" s="13" t="str">
        <f t="shared" si="95"/>
        <v>Con</v>
      </c>
      <c r="X316" s="13" t="str">
        <f t="shared" si="96"/>
        <v>Con</v>
      </c>
      <c r="Y316" s="13" t="str">
        <f t="shared" si="97"/>
        <v>Con</v>
      </c>
      <c r="Z316" s="13" t="str">
        <f t="shared" si="98"/>
        <v>Con</v>
      </c>
      <c r="AA316" s="13" t="str">
        <f t="shared" si="103"/>
        <v>Con</v>
      </c>
      <c r="AB316" s="13" t="str">
        <f t="shared" ref="AB316:AB321" si="105">G316</f>
        <v>Con</v>
      </c>
      <c r="AC316" s="13" t="str">
        <f t="shared" ref="AC316:AC321" si="106">G316</f>
        <v>Con</v>
      </c>
    </row>
    <row r="317" spans="1:29" ht="15.75" x14ac:dyDescent="0.25">
      <c r="A317" s="100" t="s">
        <v>327</v>
      </c>
      <c r="B317" s="101" t="s">
        <v>666</v>
      </c>
      <c r="C317" s="102">
        <v>2010</v>
      </c>
      <c r="D317" s="103">
        <v>86563</v>
      </c>
      <c r="E317" s="103">
        <v>54649</v>
      </c>
      <c r="F317" s="78">
        <f t="shared" si="86"/>
        <v>0.63132054110878777</v>
      </c>
      <c r="G317" s="81" t="s">
        <v>7</v>
      </c>
      <c r="H317" s="93">
        <v>25198</v>
      </c>
      <c r="I317" s="106">
        <v>15256</v>
      </c>
      <c r="J317" s="81" t="s">
        <v>8</v>
      </c>
      <c r="K317" s="106">
        <v>9942</v>
      </c>
      <c r="L317" s="94">
        <v>0.18192464637962269</v>
      </c>
      <c r="M317" s="95">
        <v>0.11485276619340827</v>
      </c>
      <c r="N317" s="107">
        <f t="shared" si="87"/>
        <v>4972</v>
      </c>
      <c r="O317" s="107" t="str">
        <f t="shared" si="88"/>
        <v/>
      </c>
      <c r="P317" s="108">
        <f t="shared" si="89"/>
        <v>4329</v>
      </c>
      <c r="Q317" s="96" t="str">
        <f t="shared" si="90"/>
        <v/>
      </c>
      <c r="R317" s="109">
        <f t="shared" si="91"/>
        <v>866</v>
      </c>
      <c r="S317" s="85" t="str">
        <f t="shared" si="92"/>
        <v/>
      </c>
      <c r="T317" s="78">
        <f t="shared" si="93"/>
        <v>0.11485276619340827</v>
      </c>
      <c r="U317" s="104">
        <f t="shared" si="94"/>
        <v>0.746173307302196</v>
      </c>
      <c r="W317" s="13" t="str">
        <f t="shared" si="95"/>
        <v>Lab</v>
      </c>
      <c r="X317" s="13" t="str">
        <f t="shared" si="96"/>
        <v>Lab</v>
      </c>
      <c r="Y317" s="13" t="str">
        <f t="shared" si="97"/>
        <v>Lab</v>
      </c>
      <c r="Z317" s="13" t="str">
        <f t="shared" si="98"/>
        <v>LD</v>
      </c>
      <c r="AA317" s="13" t="str">
        <f t="shared" si="103"/>
        <v>Lab</v>
      </c>
      <c r="AB317" s="13" t="str">
        <f t="shared" si="105"/>
        <v>Lab</v>
      </c>
      <c r="AC317" s="13" t="str">
        <f t="shared" si="106"/>
        <v>Lab</v>
      </c>
    </row>
    <row r="318" spans="1:29" ht="15.75" x14ac:dyDescent="0.25">
      <c r="A318" s="100" t="s">
        <v>328</v>
      </c>
      <c r="B318" s="101" t="s">
        <v>666</v>
      </c>
      <c r="C318" s="102">
        <v>2010</v>
      </c>
      <c r="D318" s="103">
        <v>78547</v>
      </c>
      <c r="E318" s="103">
        <v>53390</v>
      </c>
      <c r="F318" s="78">
        <f t="shared" si="86"/>
        <v>0.67972042216761941</v>
      </c>
      <c r="G318" s="81" t="s">
        <v>4</v>
      </c>
      <c r="H318" s="93">
        <v>27469</v>
      </c>
      <c r="I318" s="106">
        <v>11098</v>
      </c>
      <c r="J318" s="81" t="s">
        <v>7</v>
      </c>
      <c r="K318" s="106">
        <v>16371</v>
      </c>
      <c r="L318" s="94">
        <v>0.30663045514141224</v>
      </c>
      <c r="M318" s="95">
        <v>0.20842298241817001</v>
      </c>
      <c r="N318" s="107">
        <f t="shared" si="87"/>
        <v>8186</v>
      </c>
      <c r="O318" s="107">
        <f t="shared" si="88"/>
        <v>8186</v>
      </c>
      <c r="P318" s="108">
        <f t="shared" si="89"/>
        <v>3928</v>
      </c>
      <c r="Q318" s="96" t="str">
        <f t="shared" si="90"/>
        <v/>
      </c>
      <c r="R318" s="109">
        <f t="shared" si="91"/>
        <v>786</v>
      </c>
      <c r="S318" s="85" t="str">
        <f t="shared" si="92"/>
        <v/>
      </c>
      <c r="T318" s="78">
        <f t="shared" si="93"/>
        <v>0.20842298241817001</v>
      </c>
      <c r="U318" s="104">
        <f t="shared" si="94"/>
        <v>0.88814340458578944</v>
      </c>
      <c r="W318" s="13" t="str">
        <f t="shared" si="95"/>
        <v>Con</v>
      </c>
      <c r="X318" s="13" t="str">
        <f t="shared" si="96"/>
        <v>Con</v>
      </c>
      <c r="Y318" s="13" t="str">
        <f t="shared" si="97"/>
        <v>Con</v>
      </c>
      <c r="Z318" s="13" t="str">
        <f t="shared" si="98"/>
        <v>Con</v>
      </c>
      <c r="AA318" s="13" t="str">
        <f t="shared" si="103"/>
        <v>Con</v>
      </c>
      <c r="AB318" s="13" t="str">
        <f t="shared" si="105"/>
        <v>Con</v>
      </c>
      <c r="AC318" s="13" t="str">
        <f t="shared" si="106"/>
        <v>Con</v>
      </c>
    </row>
    <row r="319" spans="1:29" ht="15.75" x14ac:dyDescent="0.25">
      <c r="A319" s="100" t="s">
        <v>329</v>
      </c>
      <c r="B319" s="101" t="s">
        <v>666</v>
      </c>
      <c r="C319" s="102">
        <v>2010</v>
      </c>
      <c r="D319" s="103">
        <v>78748</v>
      </c>
      <c r="E319" s="103">
        <v>55042</v>
      </c>
      <c r="F319" s="78">
        <f t="shared" si="86"/>
        <v>0.69896378320719255</v>
      </c>
      <c r="G319" s="81" t="s">
        <v>8</v>
      </c>
      <c r="H319" s="93">
        <v>25595</v>
      </c>
      <c r="I319" s="106">
        <v>18720</v>
      </c>
      <c r="J319" s="81" t="s">
        <v>7</v>
      </c>
      <c r="K319" s="106">
        <v>6875</v>
      </c>
      <c r="L319" s="94">
        <v>0.1249046182914865</v>
      </c>
      <c r="M319" s="95">
        <v>8.7303804541067703E-2</v>
      </c>
      <c r="N319" s="107">
        <f t="shared" si="87"/>
        <v>3438</v>
      </c>
      <c r="O319" s="107" t="str">
        <f t="shared" si="88"/>
        <v/>
      </c>
      <c r="P319" s="108">
        <f t="shared" si="89"/>
        <v>3938</v>
      </c>
      <c r="Q319" s="96" t="str">
        <f t="shared" si="90"/>
        <v/>
      </c>
      <c r="R319" s="109">
        <f t="shared" si="91"/>
        <v>788</v>
      </c>
      <c r="S319" s="85" t="str">
        <f t="shared" si="92"/>
        <v/>
      </c>
      <c r="T319" s="78">
        <f t="shared" si="93"/>
        <v>8.7303804541067703E-2</v>
      </c>
      <c r="U319" s="104">
        <f t="shared" si="94"/>
        <v>0.78626758774826022</v>
      </c>
      <c r="W319" s="13" t="str">
        <f t="shared" si="95"/>
        <v>LD</v>
      </c>
      <c r="X319" s="13" t="str">
        <f t="shared" si="96"/>
        <v>LD</v>
      </c>
      <c r="Y319" s="13" t="str">
        <f t="shared" si="97"/>
        <v>LD</v>
      </c>
      <c r="Z319" s="13" t="str">
        <f t="shared" si="98"/>
        <v>Lab</v>
      </c>
      <c r="AA319" s="13" t="str">
        <f t="shared" si="103"/>
        <v>LD</v>
      </c>
      <c r="AB319" s="13" t="str">
        <f t="shared" si="105"/>
        <v>LD</v>
      </c>
      <c r="AC319" s="13" t="str">
        <f t="shared" si="106"/>
        <v>LD</v>
      </c>
    </row>
    <row r="320" spans="1:29" ht="15.75" x14ac:dyDescent="0.25">
      <c r="A320" s="100" t="s">
        <v>330</v>
      </c>
      <c r="B320" s="101" t="s">
        <v>662</v>
      </c>
      <c r="C320" s="102">
        <v>2010</v>
      </c>
      <c r="D320" s="103">
        <v>77564</v>
      </c>
      <c r="E320" s="103">
        <v>55841</v>
      </c>
      <c r="F320" s="78">
        <f t="shared" si="86"/>
        <v>0.71993450569851991</v>
      </c>
      <c r="G320" s="81" t="s">
        <v>4</v>
      </c>
      <c r="H320" s="93">
        <v>29447</v>
      </c>
      <c r="I320" s="106">
        <v>17987</v>
      </c>
      <c r="J320" s="81" t="s">
        <v>8</v>
      </c>
      <c r="K320" s="106">
        <v>11460</v>
      </c>
      <c r="L320" s="94">
        <v>0.20522555111835389</v>
      </c>
      <c r="M320" s="95">
        <v>0.14774895570109844</v>
      </c>
      <c r="N320" s="107">
        <f t="shared" si="87"/>
        <v>5731</v>
      </c>
      <c r="O320" s="107">
        <f t="shared" si="88"/>
        <v>5731</v>
      </c>
      <c r="P320" s="108">
        <f t="shared" si="89"/>
        <v>3879</v>
      </c>
      <c r="Q320" s="96" t="str">
        <f t="shared" si="90"/>
        <v/>
      </c>
      <c r="R320" s="109">
        <f t="shared" si="91"/>
        <v>776</v>
      </c>
      <c r="S320" s="85" t="str">
        <f t="shared" si="92"/>
        <v/>
      </c>
      <c r="T320" s="78">
        <f t="shared" si="93"/>
        <v>0.14774895570109844</v>
      </c>
      <c r="U320" s="104">
        <f t="shared" si="94"/>
        <v>0.86768346139961838</v>
      </c>
      <c r="W320" s="13" t="str">
        <f t="shared" si="95"/>
        <v>Con</v>
      </c>
      <c r="X320" s="13" t="str">
        <f t="shared" si="96"/>
        <v>Con</v>
      </c>
      <c r="Y320" s="13" t="str">
        <f t="shared" si="97"/>
        <v>Con</v>
      </c>
      <c r="Z320" s="13" t="str">
        <f t="shared" si="98"/>
        <v>Con</v>
      </c>
      <c r="AA320" s="13" t="str">
        <f t="shared" si="103"/>
        <v>Con</v>
      </c>
      <c r="AB320" s="13" t="str">
        <f t="shared" si="105"/>
        <v>Con</v>
      </c>
      <c r="AC320" s="13" t="str">
        <f t="shared" si="106"/>
        <v>Con</v>
      </c>
    </row>
    <row r="321" spans="1:29" ht="15.75" x14ac:dyDescent="0.25">
      <c r="A321" s="100" t="s">
        <v>331</v>
      </c>
      <c r="B321" s="101" t="s">
        <v>670</v>
      </c>
      <c r="C321" s="102">
        <v>2010</v>
      </c>
      <c r="D321" s="103">
        <v>68729</v>
      </c>
      <c r="E321" s="103">
        <v>38021</v>
      </c>
      <c r="F321" s="78">
        <f t="shared" si="86"/>
        <v>0.55320170524814849</v>
      </c>
      <c r="G321" s="81" t="s">
        <v>7</v>
      </c>
      <c r="H321" s="93">
        <v>19137</v>
      </c>
      <c r="I321" s="106">
        <v>8147</v>
      </c>
      <c r="J321" s="81" t="s">
        <v>4</v>
      </c>
      <c r="K321" s="106">
        <v>10990</v>
      </c>
      <c r="L321" s="94">
        <v>0.28905078772257436</v>
      </c>
      <c r="M321" s="95">
        <v>0.15990338867144874</v>
      </c>
      <c r="N321" s="107">
        <f t="shared" si="87"/>
        <v>5496</v>
      </c>
      <c r="O321" s="107" t="str">
        <f t="shared" si="88"/>
        <v/>
      </c>
      <c r="P321" s="108">
        <f t="shared" si="89"/>
        <v>3437</v>
      </c>
      <c r="Q321" s="96" t="str">
        <f t="shared" si="90"/>
        <v/>
      </c>
      <c r="R321" s="109">
        <f t="shared" si="91"/>
        <v>688</v>
      </c>
      <c r="S321" s="85" t="str">
        <f t="shared" si="92"/>
        <v/>
      </c>
      <c r="T321" s="78">
        <f t="shared" si="93"/>
        <v>0.15990338867144874</v>
      </c>
      <c r="U321" s="104">
        <f t="shared" si="94"/>
        <v>0.7131050939195972</v>
      </c>
      <c r="W321" s="13" t="str">
        <f t="shared" si="95"/>
        <v>Lab</v>
      </c>
      <c r="X321" s="13" t="str">
        <f t="shared" si="96"/>
        <v>Lab</v>
      </c>
      <c r="Y321" s="13" t="str">
        <f t="shared" si="97"/>
        <v>Con</v>
      </c>
      <c r="Z321" s="13" t="str">
        <f t="shared" si="98"/>
        <v>Con</v>
      </c>
      <c r="AA321" s="13" t="str">
        <f t="shared" si="103"/>
        <v>Lab</v>
      </c>
      <c r="AB321" s="13" t="str">
        <f t="shared" si="105"/>
        <v>Lab</v>
      </c>
      <c r="AC321" s="13" t="str">
        <f t="shared" si="106"/>
        <v>Lab</v>
      </c>
    </row>
    <row r="322" spans="1:29" ht="15.75" x14ac:dyDescent="0.25">
      <c r="A322" s="100" t="s">
        <v>332</v>
      </c>
      <c r="B322" s="101" t="s">
        <v>662</v>
      </c>
      <c r="C322" s="102">
        <v>2010</v>
      </c>
      <c r="D322" s="103">
        <v>71720</v>
      </c>
      <c r="E322" s="103">
        <v>49819</v>
      </c>
      <c r="F322" s="78">
        <f t="shared" ref="F322:F385" si="107">E322/D322</f>
        <v>0.69463190184049084</v>
      </c>
      <c r="G322" s="81" t="s">
        <v>4</v>
      </c>
      <c r="H322" s="93">
        <v>18294</v>
      </c>
      <c r="I322" s="106">
        <v>16426</v>
      </c>
      <c r="J322" s="81" t="s">
        <v>7</v>
      </c>
      <c r="K322" s="106">
        <v>1868</v>
      </c>
      <c r="L322" s="94">
        <v>3.7495734559103953E-2</v>
      </c>
      <c r="M322" s="95">
        <v>2.6045733407696597E-2</v>
      </c>
      <c r="N322" s="107">
        <f t="shared" ref="N322:N385" si="108">EVEN(K322+1)/2</f>
        <v>935</v>
      </c>
      <c r="O322" s="107">
        <f t="shared" ref="O322:O385" si="109">IF(G322="con",N322,"")</f>
        <v>935</v>
      </c>
      <c r="P322" s="108">
        <f t="shared" ref="P322:P385" si="110">ROUNDUP((D322/10)/2,0)</f>
        <v>3586</v>
      </c>
      <c r="Q322" s="96" t="str">
        <f t="shared" ref="Q322:Q385" si="111">IF(P322&gt;K322,"YES","")</f>
        <v>YES</v>
      </c>
      <c r="R322" s="109">
        <f t="shared" ref="R322:R385" si="112">ROUNDUP(D322/100,0)</f>
        <v>718</v>
      </c>
      <c r="S322" s="85" t="str">
        <f t="shared" ref="S322:S385" si="113">IF(R322&gt;K322,"YES","")</f>
        <v/>
      </c>
      <c r="T322" s="78">
        <f t="shared" ref="T322:T385" si="114">K322/D322</f>
        <v>2.6045733407696597E-2</v>
      </c>
      <c r="U322" s="104">
        <f t="shared" ref="U322:U385" si="115">F322+T322</f>
        <v>0.7206776352481874</v>
      </c>
      <c r="W322" s="13" t="str">
        <f t="shared" ref="W322:W385" si="116">IF(Q322="YES",J322,G322)</f>
        <v>Lab</v>
      </c>
      <c r="X322" s="13" t="str">
        <f t="shared" ref="X322:X385" si="117">IF(S322="YES",J322,G322)</f>
        <v>Con</v>
      </c>
      <c r="Y322" s="13" t="str">
        <f t="shared" ref="Y322:Y385" si="118">IF(U322&lt;74%,J322,G322)</f>
        <v>Lab</v>
      </c>
      <c r="Z322" s="13" t="str">
        <f t="shared" ref="Z322:Z385" si="119">IF(U322&lt;84.5%,J322,G322)</f>
        <v>Lab</v>
      </c>
      <c r="AA322" s="13" t="str">
        <f>J322</f>
        <v>Lab</v>
      </c>
      <c r="AB322" s="13" t="str">
        <f>J322</f>
        <v>Lab</v>
      </c>
      <c r="AC322" s="13" t="str">
        <f>J322</f>
        <v>Lab</v>
      </c>
    </row>
    <row r="323" spans="1:29" ht="15.75" x14ac:dyDescent="0.25">
      <c r="A323" s="100" t="s">
        <v>333</v>
      </c>
      <c r="B323" s="101" t="s">
        <v>667</v>
      </c>
      <c r="C323" s="102">
        <v>2010</v>
      </c>
      <c r="D323" s="103">
        <v>66318</v>
      </c>
      <c r="E323" s="103">
        <v>40524</v>
      </c>
      <c r="F323" s="78">
        <f t="shared" si="107"/>
        <v>0.61105582194879215</v>
      </c>
      <c r="G323" s="81" t="s">
        <v>7</v>
      </c>
      <c r="H323" s="93">
        <v>15725</v>
      </c>
      <c r="I323" s="106">
        <v>11253</v>
      </c>
      <c r="J323" s="81" t="s">
        <v>4</v>
      </c>
      <c r="K323" s="106">
        <v>4472</v>
      </c>
      <c r="L323" s="94">
        <v>0.11035435791136117</v>
      </c>
      <c r="M323" s="95">
        <v>6.7432672879157995E-2</v>
      </c>
      <c r="N323" s="107">
        <f t="shared" si="108"/>
        <v>2237</v>
      </c>
      <c r="O323" s="107" t="str">
        <f t="shared" si="109"/>
        <v/>
      </c>
      <c r="P323" s="108">
        <f t="shared" si="110"/>
        <v>3316</v>
      </c>
      <c r="Q323" s="96" t="str">
        <f t="shared" si="111"/>
        <v/>
      </c>
      <c r="R323" s="109">
        <f t="shared" si="112"/>
        <v>664</v>
      </c>
      <c r="S323" s="85" t="str">
        <f t="shared" si="113"/>
        <v/>
      </c>
      <c r="T323" s="78">
        <f t="shared" si="114"/>
        <v>6.7432672879157995E-2</v>
      </c>
      <c r="U323" s="104">
        <f t="shared" si="115"/>
        <v>0.67848849482795015</v>
      </c>
      <c r="W323" s="13" t="str">
        <f t="shared" si="116"/>
        <v>Lab</v>
      </c>
      <c r="X323" s="13" t="str">
        <f t="shared" si="117"/>
        <v>Lab</v>
      </c>
      <c r="Y323" s="13" t="str">
        <f t="shared" si="118"/>
        <v>Con</v>
      </c>
      <c r="Z323" s="13" t="str">
        <f t="shared" si="119"/>
        <v>Con</v>
      </c>
      <c r="AA323" s="13" t="str">
        <f>G323</f>
        <v>Lab</v>
      </c>
      <c r="AB323" s="13" t="str">
        <f t="shared" ref="AB323:AB328" si="120">G323</f>
        <v>Lab</v>
      </c>
      <c r="AC323" s="13" t="str">
        <f t="shared" ref="AC323:AC332" si="121">G323</f>
        <v>Lab</v>
      </c>
    </row>
    <row r="324" spans="1:29" ht="15.75" x14ac:dyDescent="0.25">
      <c r="A324" s="100" t="s">
        <v>334</v>
      </c>
      <c r="B324" s="101" t="s">
        <v>667</v>
      </c>
      <c r="C324" s="102">
        <v>2010</v>
      </c>
      <c r="D324" s="103">
        <v>67530</v>
      </c>
      <c r="E324" s="103">
        <v>34184</v>
      </c>
      <c r="F324" s="78">
        <f t="shared" si="107"/>
        <v>0.50620464978528057</v>
      </c>
      <c r="G324" s="81" t="s">
        <v>7</v>
      </c>
      <c r="H324" s="93">
        <v>16387</v>
      </c>
      <c r="I324" s="106">
        <v>7790</v>
      </c>
      <c r="J324" s="81" t="s">
        <v>8</v>
      </c>
      <c r="K324" s="106">
        <v>8597</v>
      </c>
      <c r="L324" s="94">
        <v>0.25149192604727355</v>
      </c>
      <c r="M324" s="95">
        <v>0.12730638234858582</v>
      </c>
      <c r="N324" s="107">
        <f t="shared" si="108"/>
        <v>4299</v>
      </c>
      <c r="O324" s="107" t="str">
        <f t="shared" si="109"/>
        <v/>
      </c>
      <c r="P324" s="108">
        <f t="shared" si="110"/>
        <v>3377</v>
      </c>
      <c r="Q324" s="96" t="str">
        <f t="shared" si="111"/>
        <v/>
      </c>
      <c r="R324" s="109">
        <f t="shared" si="112"/>
        <v>676</v>
      </c>
      <c r="S324" s="85" t="str">
        <f t="shared" si="113"/>
        <v/>
      </c>
      <c r="T324" s="78">
        <f t="shared" si="114"/>
        <v>0.12730638234858582</v>
      </c>
      <c r="U324" s="104">
        <f t="shared" si="115"/>
        <v>0.63351103213386639</v>
      </c>
      <c r="W324" s="13" t="str">
        <f t="shared" si="116"/>
        <v>Lab</v>
      </c>
      <c r="X324" s="13" t="str">
        <f t="shared" si="117"/>
        <v>Lab</v>
      </c>
      <c r="Y324" s="13" t="str">
        <f t="shared" si="118"/>
        <v>LD</v>
      </c>
      <c r="Z324" s="13" t="str">
        <f t="shared" si="119"/>
        <v>LD</v>
      </c>
      <c r="AA324" s="13" t="str">
        <f>G324</f>
        <v>Lab</v>
      </c>
      <c r="AB324" s="13" t="str">
        <f t="shared" si="120"/>
        <v>Lab</v>
      </c>
      <c r="AC324" s="13" t="str">
        <f t="shared" si="121"/>
        <v>Lab</v>
      </c>
    </row>
    <row r="325" spans="1:29" ht="15.75" x14ac:dyDescent="0.25">
      <c r="A325" s="100" t="s">
        <v>335</v>
      </c>
      <c r="B325" s="101" t="s">
        <v>667</v>
      </c>
      <c r="C325" s="102">
        <v>2010</v>
      </c>
      <c r="D325" s="103">
        <v>64082</v>
      </c>
      <c r="E325" s="103">
        <v>33291</v>
      </c>
      <c r="F325" s="78">
        <f t="shared" si="107"/>
        <v>0.51950625760744051</v>
      </c>
      <c r="G325" s="81" t="s">
        <v>7</v>
      </c>
      <c r="H325" s="93">
        <v>13044</v>
      </c>
      <c r="I325" s="106">
        <v>12403</v>
      </c>
      <c r="J325" s="81" t="s">
        <v>8</v>
      </c>
      <c r="K325" s="106">
        <v>641</v>
      </c>
      <c r="L325" s="94">
        <v>1.9254453155507494E-2</v>
      </c>
      <c r="M325" s="95">
        <v>1.0002808901095471E-2</v>
      </c>
      <c r="N325" s="107">
        <f t="shared" si="108"/>
        <v>321</v>
      </c>
      <c r="O325" s="107" t="str">
        <f t="shared" si="109"/>
        <v/>
      </c>
      <c r="P325" s="108">
        <f t="shared" si="110"/>
        <v>3205</v>
      </c>
      <c r="Q325" s="96" t="str">
        <f t="shared" si="111"/>
        <v>YES</v>
      </c>
      <c r="R325" s="109">
        <f t="shared" si="112"/>
        <v>641</v>
      </c>
      <c r="S325" s="85" t="str">
        <f t="shared" si="113"/>
        <v/>
      </c>
      <c r="T325" s="78">
        <f t="shared" si="114"/>
        <v>1.0002808901095471E-2</v>
      </c>
      <c r="U325" s="104">
        <f t="shared" si="115"/>
        <v>0.52950906650853602</v>
      </c>
      <c r="W325" s="13" t="str">
        <f t="shared" si="116"/>
        <v>LD</v>
      </c>
      <c r="X325" s="13" t="str">
        <f t="shared" si="117"/>
        <v>Lab</v>
      </c>
      <c r="Y325" s="13" t="str">
        <f t="shared" si="118"/>
        <v>LD</v>
      </c>
      <c r="Z325" s="13" t="str">
        <f t="shared" si="119"/>
        <v>LD</v>
      </c>
      <c r="AA325" s="13" t="str">
        <f>J325</f>
        <v>LD</v>
      </c>
      <c r="AB325" s="13" t="str">
        <f t="shared" si="120"/>
        <v>Lab</v>
      </c>
      <c r="AC325" s="13" t="str">
        <f t="shared" si="121"/>
        <v>Lab</v>
      </c>
    </row>
    <row r="326" spans="1:29" ht="15.75" x14ac:dyDescent="0.25">
      <c r="A326" s="100" t="s">
        <v>336</v>
      </c>
      <c r="B326" s="101" t="s">
        <v>667</v>
      </c>
      <c r="C326" s="102">
        <v>2010</v>
      </c>
      <c r="D326" s="103">
        <v>57264</v>
      </c>
      <c r="E326" s="103">
        <v>31505</v>
      </c>
      <c r="F326" s="78">
        <f t="shared" si="107"/>
        <v>0.550171137189159</v>
      </c>
      <c r="G326" s="81" t="s">
        <v>7</v>
      </c>
      <c r="H326" s="93">
        <v>13378</v>
      </c>
      <c r="I326" s="106">
        <v>7636</v>
      </c>
      <c r="J326" s="81" t="s">
        <v>8</v>
      </c>
      <c r="K326" s="106">
        <v>5742</v>
      </c>
      <c r="L326" s="94">
        <v>0.18225678463735914</v>
      </c>
      <c r="M326" s="95">
        <v>0.10027242246437552</v>
      </c>
      <c r="N326" s="107">
        <f t="shared" si="108"/>
        <v>2872</v>
      </c>
      <c r="O326" s="107" t="str">
        <f t="shared" si="109"/>
        <v/>
      </c>
      <c r="P326" s="108">
        <f t="shared" si="110"/>
        <v>2864</v>
      </c>
      <c r="Q326" s="96" t="str">
        <f t="shared" si="111"/>
        <v/>
      </c>
      <c r="R326" s="109">
        <f t="shared" si="112"/>
        <v>573</v>
      </c>
      <c r="S326" s="85" t="str">
        <f t="shared" si="113"/>
        <v/>
      </c>
      <c r="T326" s="78">
        <f t="shared" si="114"/>
        <v>0.10027242246437552</v>
      </c>
      <c r="U326" s="104">
        <f t="shared" si="115"/>
        <v>0.65044355965353451</v>
      </c>
      <c r="W326" s="13" t="str">
        <f t="shared" si="116"/>
        <v>Lab</v>
      </c>
      <c r="X326" s="13" t="str">
        <f t="shared" si="117"/>
        <v>Lab</v>
      </c>
      <c r="Y326" s="13" t="str">
        <f t="shared" si="118"/>
        <v>LD</v>
      </c>
      <c r="Z326" s="13" t="str">
        <f t="shared" si="119"/>
        <v>LD</v>
      </c>
      <c r="AA326" s="13" t="str">
        <f>G326</f>
        <v>Lab</v>
      </c>
      <c r="AB326" s="13" t="str">
        <f t="shared" si="120"/>
        <v>Lab</v>
      </c>
      <c r="AC326" s="13" t="str">
        <f t="shared" si="121"/>
        <v>Lab</v>
      </c>
    </row>
    <row r="327" spans="1:29" ht="15.75" x14ac:dyDescent="0.25">
      <c r="A327" s="100" t="s">
        <v>337</v>
      </c>
      <c r="B327" s="101" t="s">
        <v>668</v>
      </c>
      <c r="C327" s="102">
        <v>2010</v>
      </c>
      <c r="D327" s="103">
        <v>83557</v>
      </c>
      <c r="E327" s="103">
        <v>54266</v>
      </c>
      <c r="F327" s="78">
        <f t="shared" si="107"/>
        <v>0.64944887920820515</v>
      </c>
      <c r="G327" s="81" t="s">
        <v>4</v>
      </c>
      <c r="H327" s="93">
        <v>26516</v>
      </c>
      <c r="I327" s="106">
        <v>15697</v>
      </c>
      <c r="J327" s="81" t="s">
        <v>8</v>
      </c>
      <c r="K327" s="106">
        <v>10819</v>
      </c>
      <c r="L327" s="94">
        <v>0.19936977112740942</v>
      </c>
      <c r="M327" s="95">
        <v>0.12948047440669244</v>
      </c>
      <c r="N327" s="107">
        <f t="shared" si="108"/>
        <v>5410</v>
      </c>
      <c r="O327" s="107">
        <f t="shared" si="109"/>
        <v>5410</v>
      </c>
      <c r="P327" s="108">
        <f t="shared" si="110"/>
        <v>4178</v>
      </c>
      <c r="Q327" s="96" t="str">
        <f t="shared" si="111"/>
        <v/>
      </c>
      <c r="R327" s="109">
        <f t="shared" si="112"/>
        <v>836</v>
      </c>
      <c r="S327" s="85" t="str">
        <f t="shared" si="113"/>
        <v/>
      </c>
      <c r="T327" s="78">
        <f t="shared" si="114"/>
        <v>0.12948047440669244</v>
      </c>
      <c r="U327" s="104">
        <f t="shared" si="115"/>
        <v>0.77892935361489757</v>
      </c>
      <c r="W327" s="13" t="str">
        <f t="shared" si="116"/>
        <v>Con</v>
      </c>
      <c r="X327" s="13" t="str">
        <f t="shared" si="117"/>
        <v>Con</v>
      </c>
      <c r="Y327" s="13" t="str">
        <f t="shared" si="118"/>
        <v>Con</v>
      </c>
      <c r="Z327" s="13" t="str">
        <f t="shared" si="119"/>
        <v>LD</v>
      </c>
      <c r="AA327" s="13" t="str">
        <f>G327</f>
        <v>Con</v>
      </c>
      <c r="AB327" s="13" t="str">
        <f t="shared" si="120"/>
        <v>Con</v>
      </c>
      <c r="AC327" s="13" t="str">
        <f t="shared" si="121"/>
        <v>Con</v>
      </c>
    </row>
    <row r="328" spans="1:29" ht="15.75" x14ac:dyDescent="0.25">
      <c r="A328" s="100" t="s">
        <v>338</v>
      </c>
      <c r="B328" s="101" t="s">
        <v>664</v>
      </c>
      <c r="C328" s="102">
        <v>2010</v>
      </c>
      <c r="D328" s="103">
        <v>67221</v>
      </c>
      <c r="E328" s="103">
        <v>42672</v>
      </c>
      <c r="F328" s="78">
        <f t="shared" si="107"/>
        <v>0.63480162449234612</v>
      </c>
      <c r="G328" s="81" t="s">
        <v>7</v>
      </c>
      <c r="H328" s="93">
        <v>17531</v>
      </c>
      <c r="I328" s="106">
        <v>14441</v>
      </c>
      <c r="J328" s="81" t="s">
        <v>4</v>
      </c>
      <c r="K328" s="106">
        <v>3090</v>
      </c>
      <c r="L328" s="94">
        <v>7.241282339707536E-2</v>
      </c>
      <c r="M328" s="95">
        <v>4.5967777926540811E-2</v>
      </c>
      <c r="N328" s="107">
        <f t="shared" si="108"/>
        <v>1546</v>
      </c>
      <c r="O328" s="107" t="str">
        <f t="shared" si="109"/>
        <v/>
      </c>
      <c r="P328" s="108">
        <f t="shared" si="110"/>
        <v>3362</v>
      </c>
      <c r="Q328" s="96" t="str">
        <f t="shared" si="111"/>
        <v>YES</v>
      </c>
      <c r="R328" s="109">
        <f t="shared" si="112"/>
        <v>673</v>
      </c>
      <c r="S328" s="85" t="str">
        <f t="shared" si="113"/>
        <v/>
      </c>
      <c r="T328" s="78">
        <f t="shared" si="114"/>
        <v>4.5967777926540811E-2</v>
      </c>
      <c r="U328" s="104">
        <f t="shared" si="115"/>
        <v>0.68076940241888695</v>
      </c>
      <c r="W328" s="13" t="str">
        <f t="shared" si="116"/>
        <v>Con</v>
      </c>
      <c r="X328" s="13" t="str">
        <f t="shared" si="117"/>
        <v>Lab</v>
      </c>
      <c r="Y328" s="13" t="str">
        <f t="shared" si="118"/>
        <v>Con</v>
      </c>
      <c r="Z328" s="13" t="str">
        <f t="shared" si="119"/>
        <v>Con</v>
      </c>
      <c r="AA328" s="13" t="str">
        <f>J328</f>
        <v>Con</v>
      </c>
      <c r="AB328" s="13" t="str">
        <f t="shared" si="120"/>
        <v>Lab</v>
      </c>
      <c r="AC328" s="13" t="str">
        <f t="shared" si="121"/>
        <v>Lab</v>
      </c>
    </row>
    <row r="329" spans="1:29" ht="15.75" x14ac:dyDescent="0.25">
      <c r="A329" s="100" t="s">
        <v>339</v>
      </c>
      <c r="B329" s="101" t="s">
        <v>666</v>
      </c>
      <c r="C329" s="102">
        <v>2010</v>
      </c>
      <c r="D329" s="103">
        <v>72372</v>
      </c>
      <c r="E329" s="103">
        <v>47018</v>
      </c>
      <c r="F329" s="78">
        <f t="shared" si="107"/>
        <v>0.64967114353617417</v>
      </c>
      <c r="G329" s="81" t="s">
        <v>4</v>
      </c>
      <c r="H329" s="93">
        <v>21506</v>
      </c>
      <c r="I329" s="106">
        <v>16102</v>
      </c>
      <c r="J329" s="81" t="s">
        <v>7</v>
      </c>
      <c r="K329" s="106">
        <v>5404</v>
      </c>
      <c r="L329" s="94">
        <v>0.11493470585733123</v>
      </c>
      <c r="M329" s="95">
        <v>7.46697617863262E-2</v>
      </c>
      <c r="N329" s="107">
        <f t="shared" si="108"/>
        <v>2703</v>
      </c>
      <c r="O329" s="107">
        <f t="shared" si="109"/>
        <v>2703</v>
      </c>
      <c r="P329" s="108">
        <f t="shared" si="110"/>
        <v>3619</v>
      </c>
      <c r="Q329" s="96" t="str">
        <f t="shared" si="111"/>
        <v/>
      </c>
      <c r="R329" s="109">
        <f t="shared" si="112"/>
        <v>724</v>
      </c>
      <c r="S329" s="85" t="str">
        <f t="shared" si="113"/>
        <v/>
      </c>
      <c r="T329" s="78">
        <f t="shared" si="114"/>
        <v>7.46697617863262E-2</v>
      </c>
      <c r="U329" s="104">
        <f t="shared" si="115"/>
        <v>0.72434090532250039</v>
      </c>
      <c r="W329" s="13" t="str">
        <f t="shared" si="116"/>
        <v>Con</v>
      </c>
      <c r="X329" s="13" t="str">
        <f t="shared" si="117"/>
        <v>Con</v>
      </c>
      <c r="Y329" s="13" t="str">
        <f t="shared" si="118"/>
        <v>Lab</v>
      </c>
      <c r="Z329" s="13" t="str">
        <f t="shared" si="119"/>
        <v>Lab</v>
      </c>
      <c r="AA329" s="13" t="str">
        <f>G329</f>
        <v>Con</v>
      </c>
      <c r="AB329" s="13" t="str">
        <f>J329</f>
        <v>Lab</v>
      </c>
      <c r="AC329" s="13" t="str">
        <f t="shared" si="121"/>
        <v>Con</v>
      </c>
    </row>
    <row r="330" spans="1:29" ht="15.75" x14ac:dyDescent="0.25">
      <c r="A330" s="100" t="s">
        <v>340</v>
      </c>
      <c r="B330" s="101" t="s">
        <v>666</v>
      </c>
      <c r="C330" s="102">
        <v>2010</v>
      </c>
      <c r="D330" s="103">
        <v>86220</v>
      </c>
      <c r="E330" s="103">
        <v>51191</v>
      </c>
      <c r="F330" s="78">
        <f t="shared" si="107"/>
        <v>0.59372535374623059</v>
      </c>
      <c r="G330" s="81" t="s">
        <v>7</v>
      </c>
      <c r="H330" s="93">
        <v>25301</v>
      </c>
      <c r="I330" s="106">
        <v>14014</v>
      </c>
      <c r="J330" s="81" t="s">
        <v>4</v>
      </c>
      <c r="K330" s="106">
        <v>11287</v>
      </c>
      <c r="L330" s="94">
        <v>0.22048797640210194</v>
      </c>
      <c r="M330" s="95">
        <v>0.1309093017861285</v>
      </c>
      <c r="N330" s="107">
        <f t="shared" si="108"/>
        <v>5644</v>
      </c>
      <c r="O330" s="107" t="str">
        <f t="shared" si="109"/>
        <v/>
      </c>
      <c r="P330" s="108">
        <f t="shared" si="110"/>
        <v>4311</v>
      </c>
      <c r="Q330" s="96" t="str">
        <f t="shared" si="111"/>
        <v/>
      </c>
      <c r="R330" s="109">
        <f t="shared" si="112"/>
        <v>863</v>
      </c>
      <c r="S330" s="85" t="str">
        <f t="shared" si="113"/>
        <v/>
      </c>
      <c r="T330" s="78">
        <f t="shared" si="114"/>
        <v>0.1309093017861285</v>
      </c>
      <c r="U330" s="104">
        <f t="shared" si="115"/>
        <v>0.72463465553235906</v>
      </c>
      <c r="W330" s="13" t="str">
        <f t="shared" si="116"/>
        <v>Lab</v>
      </c>
      <c r="X330" s="13" t="str">
        <f t="shared" si="117"/>
        <v>Lab</v>
      </c>
      <c r="Y330" s="13" t="str">
        <f t="shared" si="118"/>
        <v>Con</v>
      </c>
      <c r="Z330" s="13" t="str">
        <f t="shared" si="119"/>
        <v>Con</v>
      </c>
      <c r="AA330" s="13" t="str">
        <f>G330</f>
        <v>Lab</v>
      </c>
      <c r="AB330" s="13" t="str">
        <f>G330</f>
        <v>Lab</v>
      </c>
      <c r="AC330" s="13" t="str">
        <f t="shared" si="121"/>
        <v>Lab</v>
      </c>
    </row>
    <row r="331" spans="1:29" ht="15.75" x14ac:dyDescent="0.25">
      <c r="A331" s="100" t="s">
        <v>341</v>
      </c>
      <c r="B331" s="101" t="s">
        <v>661</v>
      </c>
      <c r="C331" s="102">
        <v>2010</v>
      </c>
      <c r="D331" s="103">
        <v>59209</v>
      </c>
      <c r="E331" s="103">
        <v>37512</v>
      </c>
      <c r="F331" s="78">
        <f t="shared" si="107"/>
        <v>0.63355233157121382</v>
      </c>
      <c r="G331" s="81" t="s">
        <v>7</v>
      </c>
      <c r="H331" s="93">
        <v>20993</v>
      </c>
      <c r="I331" s="106">
        <v>6577</v>
      </c>
      <c r="J331" s="81" t="s">
        <v>12</v>
      </c>
      <c r="K331" s="106">
        <v>14416</v>
      </c>
      <c r="L331" s="94">
        <v>0.38430368948603116</v>
      </c>
      <c r="M331" s="95">
        <v>0.24347649850529479</v>
      </c>
      <c r="N331" s="107">
        <f t="shared" si="108"/>
        <v>7209</v>
      </c>
      <c r="O331" s="107" t="str">
        <f t="shared" si="109"/>
        <v/>
      </c>
      <c r="P331" s="108">
        <f t="shared" si="110"/>
        <v>2961</v>
      </c>
      <c r="Q331" s="96" t="str">
        <f t="shared" si="111"/>
        <v/>
      </c>
      <c r="R331" s="109">
        <f t="shared" si="112"/>
        <v>593</v>
      </c>
      <c r="S331" s="85" t="str">
        <f t="shared" si="113"/>
        <v/>
      </c>
      <c r="T331" s="78">
        <f t="shared" si="114"/>
        <v>0.24347649850529479</v>
      </c>
      <c r="U331" s="104">
        <f t="shared" si="115"/>
        <v>0.87702883007650856</v>
      </c>
      <c r="W331" s="13" t="str">
        <f t="shared" si="116"/>
        <v>Lab</v>
      </c>
      <c r="X331" s="13" t="str">
        <f t="shared" si="117"/>
        <v>Lab</v>
      </c>
      <c r="Y331" s="13" t="str">
        <f t="shared" si="118"/>
        <v>Lab</v>
      </c>
      <c r="Z331" s="13" t="str">
        <f t="shared" si="119"/>
        <v>Lab</v>
      </c>
      <c r="AA331" s="13" t="str">
        <f>G331</f>
        <v>Lab</v>
      </c>
      <c r="AB331" s="13" t="str">
        <f>G331</f>
        <v>Lab</v>
      </c>
      <c r="AC331" s="13" t="str">
        <f t="shared" si="121"/>
        <v>Lab</v>
      </c>
    </row>
    <row r="332" spans="1:29" ht="15.75" x14ac:dyDescent="0.25">
      <c r="A332" s="100" t="s">
        <v>342</v>
      </c>
      <c r="B332" s="101" t="s">
        <v>661</v>
      </c>
      <c r="C332" s="102">
        <v>2010</v>
      </c>
      <c r="D332" s="103">
        <v>72528</v>
      </c>
      <c r="E332" s="103">
        <v>47086</v>
      </c>
      <c r="F332" s="78">
        <f t="shared" si="107"/>
        <v>0.64921133906904915</v>
      </c>
      <c r="G332" s="81" t="s">
        <v>8</v>
      </c>
      <c r="H332" s="93">
        <v>19172</v>
      </c>
      <c r="I332" s="106">
        <v>10407</v>
      </c>
      <c r="J332" s="81" t="s">
        <v>7</v>
      </c>
      <c r="K332" s="106">
        <v>8765</v>
      </c>
      <c r="L332" s="94">
        <v>0.18614874909739626</v>
      </c>
      <c r="M332" s="95">
        <v>0.12084987866754908</v>
      </c>
      <c r="N332" s="107">
        <f t="shared" si="108"/>
        <v>4383</v>
      </c>
      <c r="O332" s="107" t="str">
        <f t="shared" si="109"/>
        <v/>
      </c>
      <c r="P332" s="108">
        <f t="shared" si="110"/>
        <v>3627</v>
      </c>
      <c r="Q332" s="96" t="str">
        <f t="shared" si="111"/>
        <v/>
      </c>
      <c r="R332" s="109">
        <f t="shared" si="112"/>
        <v>726</v>
      </c>
      <c r="S332" s="85" t="str">
        <f t="shared" si="113"/>
        <v/>
      </c>
      <c r="T332" s="78">
        <f t="shared" si="114"/>
        <v>0.12084987866754908</v>
      </c>
      <c r="U332" s="104">
        <f t="shared" si="115"/>
        <v>0.77006121773659819</v>
      </c>
      <c r="W332" s="13" t="str">
        <f t="shared" si="116"/>
        <v>LD</v>
      </c>
      <c r="X332" s="13" t="str">
        <f t="shared" si="117"/>
        <v>LD</v>
      </c>
      <c r="Y332" s="13" t="str">
        <f t="shared" si="118"/>
        <v>LD</v>
      </c>
      <c r="Z332" s="13" t="str">
        <f t="shared" si="119"/>
        <v>Lab</v>
      </c>
      <c r="AA332" s="13" t="str">
        <f>G332</f>
        <v>LD</v>
      </c>
      <c r="AB332" s="13" t="str">
        <f>G332</f>
        <v>LD</v>
      </c>
      <c r="AC332" s="13" t="str">
        <f t="shared" si="121"/>
        <v>LD</v>
      </c>
    </row>
    <row r="333" spans="1:29" ht="15.75" x14ac:dyDescent="0.25">
      <c r="A333" s="100" t="s">
        <v>343</v>
      </c>
      <c r="B333" s="101" t="s">
        <v>668</v>
      </c>
      <c r="C333" s="102">
        <v>2010</v>
      </c>
      <c r="D333" s="103">
        <v>75770</v>
      </c>
      <c r="E333" s="103">
        <v>46941</v>
      </c>
      <c r="F333" s="78">
        <f t="shared" si="107"/>
        <v>0.6195195987857991</v>
      </c>
      <c r="G333" s="81" t="s">
        <v>4</v>
      </c>
      <c r="H333" s="93">
        <v>18371</v>
      </c>
      <c r="I333" s="106">
        <v>16292</v>
      </c>
      <c r="J333" s="81" t="s">
        <v>7</v>
      </c>
      <c r="K333" s="106">
        <v>2079</v>
      </c>
      <c r="L333" s="94">
        <v>4.4289640186617241E-2</v>
      </c>
      <c r="M333" s="95">
        <v>2.7438300118780519E-2</v>
      </c>
      <c r="N333" s="107">
        <f t="shared" si="108"/>
        <v>1040</v>
      </c>
      <c r="O333" s="107">
        <f t="shared" si="109"/>
        <v>1040</v>
      </c>
      <c r="P333" s="108">
        <f t="shared" si="110"/>
        <v>3789</v>
      </c>
      <c r="Q333" s="96" t="str">
        <f t="shared" si="111"/>
        <v>YES</v>
      </c>
      <c r="R333" s="109">
        <f t="shared" si="112"/>
        <v>758</v>
      </c>
      <c r="S333" s="85" t="str">
        <f t="shared" si="113"/>
        <v/>
      </c>
      <c r="T333" s="78">
        <f t="shared" si="114"/>
        <v>2.7438300118780519E-2</v>
      </c>
      <c r="U333" s="104">
        <f t="shared" si="115"/>
        <v>0.64695789890457966</v>
      </c>
      <c r="W333" s="13" t="str">
        <f t="shared" si="116"/>
        <v>Lab</v>
      </c>
      <c r="X333" s="13" t="str">
        <f t="shared" si="117"/>
        <v>Con</v>
      </c>
      <c r="Y333" s="13" t="str">
        <f t="shared" si="118"/>
        <v>Lab</v>
      </c>
      <c r="Z333" s="13" t="str">
        <f t="shared" si="119"/>
        <v>Lab</v>
      </c>
      <c r="AA333" s="13" t="str">
        <f>J333</f>
        <v>Lab</v>
      </c>
      <c r="AB333" s="13" t="str">
        <f>J333</f>
        <v>Lab</v>
      </c>
      <c r="AC333" s="13" t="str">
        <f>J333</f>
        <v>Lab</v>
      </c>
    </row>
    <row r="334" spans="1:29" ht="15.75" x14ac:dyDescent="0.25">
      <c r="A334" s="100" t="s">
        <v>344</v>
      </c>
      <c r="B334" s="101" t="s">
        <v>662</v>
      </c>
      <c r="C334" s="102">
        <v>2010</v>
      </c>
      <c r="D334" s="103">
        <v>109922</v>
      </c>
      <c r="E334" s="103">
        <v>70264</v>
      </c>
      <c r="F334" s="78">
        <f t="shared" si="107"/>
        <v>0.63921689925583591</v>
      </c>
      <c r="G334" s="81" t="s">
        <v>4</v>
      </c>
      <c r="H334" s="93">
        <v>32810</v>
      </c>
      <c r="I334" s="106">
        <v>22283</v>
      </c>
      <c r="J334" s="81" t="s">
        <v>8</v>
      </c>
      <c r="K334" s="106">
        <v>10527</v>
      </c>
      <c r="L334" s="94">
        <v>0.1498206763065012</v>
      </c>
      <c r="M334" s="95">
        <v>9.5767908153053985E-2</v>
      </c>
      <c r="N334" s="107">
        <f t="shared" si="108"/>
        <v>5264</v>
      </c>
      <c r="O334" s="107">
        <f t="shared" si="109"/>
        <v>5264</v>
      </c>
      <c r="P334" s="108">
        <f t="shared" si="110"/>
        <v>5497</v>
      </c>
      <c r="Q334" s="96" t="str">
        <f t="shared" si="111"/>
        <v/>
      </c>
      <c r="R334" s="109">
        <f t="shared" si="112"/>
        <v>1100</v>
      </c>
      <c r="S334" s="85" t="str">
        <f t="shared" si="113"/>
        <v/>
      </c>
      <c r="T334" s="78">
        <f t="shared" si="114"/>
        <v>9.5767908153053985E-2</v>
      </c>
      <c r="U334" s="104">
        <f t="shared" si="115"/>
        <v>0.73498480740888994</v>
      </c>
      <c r="W334" s="13" t="str">
        <f t="shared" si="116"/>
        <v>Con</v>
      </c>
      <c r="X334" s="13" t="str">
        <f t="shared" si="117"/>
        <v>Con</v>
      </c>
      <c r="Y334" s="13" t="str">
        <f t="shared" si="118"/>
        <v>LD</v>
      </c>
      <c r="Z334" s="13" t="str">
        <f t="shared" si="119"/>
        <v>LD</v>
      </c>
      <c r="AA334" s="13" t="str">
        <f>G334</f>
        <v>Con</v>
      </c>
      <c r="AB334" s="13" t="str">
        <f>G334</f>
        <v>Con</v>
      </c>
      <c r="AC334" s="13" t="str">
        <f>G334</f>
        <v>Con</v>
      </c>
    </row>
    <row r="335" spans="1:29" ht="15.75" x14ac:dyDescent="0.25">
      <c r="A335" s="100" t="s">
        <v>345</v>
      </c>
      <c r="B335" s="101" t="s">
        <v>666</v>
      </c>
      <c r="C335" s="102">
        <v>2010</v>
      </c>
      <c r="D335" s="103">
        <v>68119</v>
      </c>
      <c r="E335" s="103">
        <v>44554</v>
      </c>
      <c r="F335" s="78">
        <f t="shared" si="107"/>
        <v>0.6540612751214786</v>
      </c>
      <c r="G335" s="81" t="s">
        <v>7</v>
      </c>
      <c r="H335" s="93">
        <v>24276</v>
      </c>
      <c r="I335" s="106">
        <v>11875</v>
      </c>
      <c r="J335" s="81" t="s">
        <v>8</v>
      </c>
      <c r="K335" s="106">
        <v>12401</v>
      </c>
      <c r="L335" s="94">
        <v>0.27833640077209676</v>
      </c>
      <c r="M335" s="95">
        <v>0.18204906120172051</v>
      </c>
      <c r="N335" s="107">
        <f t="shared" si="108"/>
        <v>6201</v>
      </c>
      <c r="O335" s="107" t="str">
        <f t="shared" si="109"/>
        <v/>
      </c>
      <c r="P335" s="108">
        <f t="shared" si="110"/>
        <v>3406</v>
      </c>
      <c r="Q335" s="96" t="str">
        <f t="shared" si="111"/>
        <v/>
      </c>
      <c r="R335" s="109">
        <f t="shared" si="112"/>
        <v>682</v>
      </c>
      <c r="S335" s="85" t="str">
        <f t="shared" si="113"/>
        <v/>
      </c>
      <c r="T335" s="78">
        <f t="shared" si="114"/>
        <v>0.18204906120172051</v>
      </c>
      <c r="U335" s="104">
        <f t="shared" si="115"/>
        <v>0.83611033632319909</v>
      </c>
      <c r="W335" s="13" t="str">
        <f t="shared" si="116"/>
        <v>Lab</v>
      </c>
      <c r="X335" s="13" t="str">
        <f t="shared" si="117"/>
        <v>Lab</v>
      </c>
      <c r="Y335" s="13" t="str">
        <f t="shared" si="118"/>
        <v>Lab</v>
      </c>
      <c r="Z335" s="13" t="str">
        <f t="shared" si="119"/>
        <v>LD</v>
      </c>
      <c r="AA335" s="13" t="str">
        <f>G335</f>
        <v>Lab</v>
      </c>
      <c r="AB335" s="13" t="str">
        <f>G335</f>
        <v>Lab</v>
      </c>
      <c r="AC335" s="13" t="str">
        <f>G335</f>
        <v>Lab</v>
      </c>
    </row>
    <row r="336" spans="1:29" ht="15.75" x14ac:dyDescent="0.25">
      <c r="A336" s="100" t="s">
        <v>346</v>
      </c>
      <c r="B336" s="101" t="s">
        <v>666</v>
      </c>
      <c r="C336" s="102">
        <v>2010</v>
      </c>
      <c r="D336" s="103">
        <v>67650</v>
      </c>
      <c r="E336" s="103">
        <v>43555</v>
      </c>
      <c r="F336" s="78">
        <f t="shared" si="107"/>
        <v>0.64382852919438283</v>
      </c>
      <c r="G336" s="81" t="s">
        <v>7</v>
      </c>
      <c r="H336" s="93">
        <v>18407</v>
      </c>
      <c r="I336" s="106">
        <v>14838</v>
      </c>
      <c r="J336" s="81" t="s">
        <v>8</v>
      </c>
      <c r="K336" s="106">
        <v>3569</v>
      </c>
      <c r="L336" s="94">
        <v>8.1942371713924919E-2</v>
      </c>
      <c r="M336" s="95">
        <v>5.2756836659275684E-2</v>
      </c>
      <c r="N336" s="107">
        <f t="shared" si="108"/>
        <v>1785</v>
      </c>
      <c r="O336" s="107" t="str">
        <f t="shared" si="109"/>
        <v/>
      </c>
      <c r="P336" s="108">
        <f t="shared" si="110"/>
        <v>3383</v>
      </c>
      <c r="Q336" s="96" t="str">
        <f t="shared" si="111"/>
        <v/>
      </c>
      <c r="R336" s="109">
        <f t="shared" si="112"/>
        <v>677</v>
      </c>
      <c r="S336" s="85" t="str">
        <f t="shared" si="113"/>
        <v/>
      </c>
      <c r="T336" s="78">
        <f t="shared" si="114"/>
        <v>5.2756836659275684E-2</v>
      </c>
      <c r="U336" s="104">
        <f t="shared" si="115"/>
        <v>0.69658536585365849</v>
      </c>
      <c r="W336" s="13" t="str">
        <f t="shared" si="116"/>
        <v>Lab</v>
      </c>
      <c r="X336" s="13" t="str">
        <f t="shared" si="117"/>
        <v>Lab</v>
      </c>
      <c r="Y336" s="13" t="str">
        <f t="shared" si="118"/>
        <v>LD</v>
      </c>
      <c r="Z336" s="13" t="str">
        <f t="shared" si="119"/>
        <v>LD</v>
      </c>
      <c r="AA336" s="13" t="str">
        <f>J336</f>
        <v>LD</v>
      </c>
      <c r="AB336" s="13" t="str">
        <f>G336</f>
        <v>Lab</v>
      </c>
      <c r="AC336" s="13" t="str">
        <f>G336</f>
        <v>Lab</v>
      </c>
    </row>
    <row r="337" spans="1:29" ht="15.75" x14ac:dyDescent="0.25">
      <c r="A337" s="100" t="s">
        <v>347</v>
      </c>
      <c r="B337" s="101" t="s">
        <v>672</v>
      </c>
      <c r="C337" s="102">
        <v>2010</v>
      </c>
      <c r="D337" s="103">
        <v>54866</v>
      </c>
      <c r="E337" s="103">
        <v>34684</v>
      </c>
      <c r="F337" s="78">
        <f t="shared" si="107"/>
        <v>0.6321583494331644</v>
      </c>
      <c r="G337" s="81" t="s">
        <v>7</v>
      </c>
      <c r="H337" s="93">
        <v>17069</v>
      </c>
      <c r="I337" s="106">
        <v>4854</v>
      </c>
      <c r="J337" s="81" t="s">
        <v>4</v>
      </c>
      <c r="K337" s="106">
        <v>12215</v>
      </c>
      <c r="L337" s="94">
        <v>0.3521796793910737</v>
      </c>
      <c r="M337" s="95">
        <v>0.22263332482776219</v>
      </c>
      <c r="N337" s="107">
        <f t="shared" si="108"/>
        <v>6108</v>
      </c>
      <c r="O337" s="107" t="str">
        <f t="shared" si="109"/>
        <v/>
      </c>
      <c r="P337" s="108">
        <f t="shared" si="110"/>
        <v>2744</v>
      </c>
      <c r="Q337" s="96" t="str">
        <f t="shared" si="111"/>
        <v/>
      </c>
      <c r="R337" s="109">
        <f t="shared" si="112"/>
        <v>549</v>
      </c>
      <c r="S337" s="85" t="str">
        <f t="shared" si="113"/>
        <v/>
      </c>
      <c r="T337" s="78">
        <f t="shared" si="114"/>
        <v>0.22263332482776219</v>
      </c>
      <c r="U337" s="104">
        <f t="shared" si="115"/>
        <v>0.85479167426092661</v>
      </c>
      <c r="W337" s="13" t="str">
        <f t="shared" si="116"/>
        <v>Lab</v>
      </c>
      <c r="X337" s="13" t="str">
        <f t="shared" si="117"/>
        <v>Lab</v>
      </c>
      <c r="Y337" s="13" t="str">
        <f t="shared" si="118"/>
        <v>Lab</v>
      </c>
      <c r="Z337" s="13" t="str">
        <f t="shared" si="119"/>
        <v>Lab</v>
      </c>
      <c r="AA337" s="13" t="str">
        <f>G337</f>
        <v>Lab</v>
      </c>
      <c r="AB337" s="13" t="str">
        <f>G337</f>
        <v>Lab</v>
      </c>
      <c r="AC337" s="13" t="str">
        <f>G337</f>
        <v>Lab</v>
      </c>
    </row>
    <row r="338" spans="1:29" ht="15.75" x14ac:dyDescent="0.25">
      <c r="A338" s="100" t="s">
        <v>348</v>
      </c>
      <c r="B338" s="101" t="s">
        <v>670</v>
      </c>
      <c r="C338" s="102">
        <v>2010</v>
      </c>
      <c r="D338" s="103">
        <v>64350</v>
      </c>
      <c r="E338" s="103">
        <v>38784</v>
      </c>
      <c r="F338" s="78">
        <f t="shared" si="107"/>
        <v>0.60270396270396276</v>
      </c>
      <c r="G338" s="81" t="s">
        <v>7</v>
      </c>
      <c r="H338" s="93">
        <v>20910</v>
      </c>
      <c r="I338" s="106">
        <v>8002</v>
      </c>
      <c r="J338" s="81" t="s">
        <v>4</v>
      </c>
      <c r="K338" s="106">
        <v>12908</v>
      </c>
      <c r="L338" s="94">
        <v>0.33281765676567659</v>
      </c>
      <c r="M338" s="95">
        <v>0.2005905205905206</v>
      </c>
      <c r="N338" s="107">
        <f t="shared" si="108"/>
        <v>6455</v>
      </c>
      <c r="O338" s="107" t="str">
        <f t="shared" si="109"/>
        <v/>
      </c>
      <c r="P338" s="108">
        <f t="shared" si="110"/>
        <v>3218</v>
      </c>
      <c r="Q338" s="96" t="str">
        <f t="shared" si="111"/>
        <v/>
      </c>
      <c r="R338" s="109">
        <f t="shared" si="112"/>
        <v>644</v>
      </c>
      <c r="S338" s="85" t="str">
        <f t="shared" si="113"/>
        <v/>
      </c>
      <c r="T338" s="78">
        <f t="shared" si="114"/>
        <v>0.2005905205905206</v>
      </c>
      <c r="U338" s="104">
        <f t="shared" si="115"/>
        <v>0.80329448329448339</v>
      </c>
      <c r="W338" s="13" t="str">
        <f t="shared" si="116"/>
        <v>Lab</v>
      </c>
      <c r="X338" s="13" t="str">
        <f t="shared" si="117"/>
        <v>Lab</v>
      </c>
      <c r="Y338" s="13" t="str">
        <f t="shared" si="118"/>
        <v>Lab</v>
      </c>
      <c r="Z338" s="13" t="str">
        <f t="shared" si="119"/>
        <v>Con</v>
      </c>
      <c r="AA338" s="13" t="str">
        <f>G338</f>
        <v>Lab</v>
      </c>
      <c r="AB338" s="13" t="str">
        <f>G338</f>
        <v>Lab</v>
      </c>
      <c r="AC338" s="13" t="str">
        <f>G338</f>
        <v>Lab</v>
      </c>
    </row>
    <row r="339" spans="1:29" ht="15.75" x14ac:dyDescent="0.25">
      <c r="A339" s="100" t="s">
        <v>349</v>
      </c>
      <c r="B339" s="101" t="s">
        <v>667</v>
      </c>
      <c r="C339" s="102">
        <v>2010</v>
      </c>
      <c r="D339" s="103">
        <v>65893</v>
      </c>
      <c r="E339" s="103">
        <v>47692</v>
      </c>
      <c r="F339" s="78">
        <f t="shared" si="107"/>
        <v>0.72377946064073573</v>
      </c>
      <c r="G339" s="81" t="s">
        <v>4</v>
      </c>
      <c r="H339" s="93">
        <v>20003</v>
      </c>
      <c r="I339" s="106">
        <v>17063</v>
      </c>
      <c r="J339" s="81" t="s">
        <v>7</v>
      </c>
      <c r="K339" s="106">
        <v>2940</v>
      </c>
      <c r="L339" s="94">
        <v>6.1645559003606472E-2</v>
      </c>
      <c r="M339" s="95">
        <v>4.4617789446526945E-2</v>
      </c>
      <c r="N339" s="107">
        <f t="shared" si="108"/>
        <v>1471</v>
      </c>
      <c r="O339" s="107">
        <f t="shared" si="109"/>
        <v>1471</v>
      </c>
      <c r="P339" s="108">
        <f t="shared" si="110"/>
        <v>3295</v>
      </c>
      <c r="Q339" s="96" t="str">
        <f t="shared" si="111"/>
        <v>YES</v>
      </c>
      <c r="R339" s="109">
        <f t="shared" si="112"/>
        <v>659</v>
      </c>
      <c r="S339" s="85" t="str">
        <f t="shared" si="113"/>
        <v/>
      </c>
      <c r="T339" s="78">
        <f t="shared" si="114"/>
        <v>4.4617789446526945E-2</v>
      </c>
      <c r="U339" s="104">
        <f t="shared" si="115"/>
        <v>0.76839725008726267</v>
      </c>
      <c r="W339" s="13" t="str">
        <f t="shared" si="116"/>
        <v>Lab</v>
      </c>
      <c r="X339" s="13" t="str">
        <f t="shared" si="117"/>
        <v>Con</v>
      </c>
      <c r="Y339" s="13" t="str">
        <f t="shared" si="118"/>
        <v>Con</v>
      </c>
      <c r="Z339" s="13" t="str">
        <f t="shared" si="119"/>
        <v>Lab</v>
      </c>
      <c r="AA339" s="13" t="str">
        <f>J339</f>
        <v>Lab</v>
      </c>
      <c r="AB339" s="13" t="str">
        <f>J339</f>
        <v>Lab</v>
      </c>
      <c r="AC339" s="13" t="str">
        <f>J339</f>
        <v>Lab</v>
      </c>
    </row>
    <row r="340" spans="1:29" ht="15.75" x14ac:dyDescent="0.25">
      <c r="A340" s="100" t="s">
        <v>350</v>
      </c>
      <c r="B340" s="101" t="s">
        <v>663</v>
      </c>
      <c r="C340" s="102">
        <v>2010</v>
      </c>
      <c r="D340" s="103">
        <v>64362</v>
      </c>
      <c r="E340" s="103">
        <v>48431</v>
      </c>
      <c r="F340" s="78">
        <f t="shared" si="107"/>
        <v>0.75247817034896369</v>
      </c>
      <c r="G340" s="81" t="s">
        <v>4</v>
      </c>
      <c r="H340" s="93">
        <v>25945</v>
      </c>
      <c r="I340" s="106">
        <v>13393</v>
      </c>
      <c r="J340" s="81" t="s">
        <v>8</v>
      </c>
      <c r="K340" s="106">
        <v>12552</v>
      </c>
      <c r="L340" s="94">
        <v>0.25917284383968947</v>
      </c>
      <c r="M340" s="95">
        <v>0.19502190733662719</v>
      </c>
      <c r="N340" s="107">
        <f t="shared" si="108"/>
        <v>6277</v>
      </c>
      <c r="O340" s="107">
        <f t="shared" si="109"/>
        <v>6277</v>
      </c>
      <c r="P340" s="108">
        <f t="shared" si="110"/>
        <v>3219</v>
      </c>
      <c r="Q340" s="96" t="str">
        <f t="shared" si="111"/>
        <v/>
      </c>
      <c r="R340" s="109">
        <f t="shared" si="112"/>
        <v>644</v>
      </c>
      <c r="S340" s="85" t="str">
        <f t="shared" si="113"/>
        <v/>
      </c>
      <c r="T340" s="78">
        <f t="shared" si="114"/>
        <v>0.19502190733662719</v>
      </c>
      <c r="U340" s="104">
        <f t="shared" si="115"/>
        <v>0.94750007768559086</v>
      </c>
      <c r="W340" s="13" t="str">
        <f t="shared" si="116"/>
        <v>Con</v>
      </c>
      <c r="X340" s="13" t="str">
        <f t="shared" si="117"/>
        <v>Con</v>
      </c>
      <c r="Y340" s="13" t="str">
        <f t="shared" si="118"/>
        <v>Con</v>
      </c>
      <c r="Z340" s="13" t="str">
        <f t="shared" si="119"/>
        <v>Con</v>
      </c>
      <c r="AA340" s="13" t="str">
        <f>G340</f>
        <v>Con</v>
      </c>
      <c r="AB340" s="13" t="str">
        <f>G340</f>
        <v>Con</v>
      </c>
      <c r="AC340" s="13" t="str">
        <f>G340</f>
        <v>Con</v>
      </c>
    </row>
    <row r="341" spans="1:29" ht="15.75" x14ac:dyDescent="0.25">
      <c r="A341" s="100" t="s">
        <v>351</v>
      </c>
      <c r="B341" s="101" t="s">
        <v>666</v>
      </c>
      <c r="C341" s="102">
        <v>2010</v>
      </c>
      <c r="D341" s="103">
        <v>65975</v>
      </c>
      <c r="E341" s="103">
        <v>35150</v>
      </c>
      <c r="F341" s="78">
        <f t="shared" si="107"/>
        <v>0.53277756726032588</v>
      </c>
      <c r="G341" s="81" t="s">
        <v>4</v>
      </c>
      <c r="H341" s="93">
        <v>17595</v>
      </c>
      <c r="I341" s="106">
        <v>8979</v>
      </c>
      <c r="J341" s="81" t="s">
        <v>7</v>
      </c>
      <c r="K341" s="106">
        <v>8616</v>
      </c>
      <c r="L341" s="94">
        <v>0.24512091038406827</v>
      </c>
      <c r="M341" s="95">
        <v>0.13059492231906025</v>
      </c>
      <c r="N341" s="107">
        <f t="shared" si="108"/>
        <v>4309</v>
      </c>
      <c r="O341" s="107">
        <f t="shared" si="109"/>
        <v>4309</v>
      </c>
      <c r="P341" s="108">
        <f t="shared" si="110"/>
        <v>3299</v>
      </c>
      <c r="Q341" s="96" t="str">
        <f t="shared" si="111"/>
        <v/>
      </c>
      <c r="R341" s="109">
        <f t="shared" si="112"/>
        <v>660</v>
      </c>
      <c r="S341" s="85" t="str">
        <f t="shared" si="113"/>
        <v/>
      </c>
      <c r="T341" s="78">
        <f t="shared" si="114"/>
        <v>0.13059492231906025</v>
      </c>
      <c r="U341" s="104">
        <f t="shared" si="115"/>
        <v>0.6633724895793861</v>
      </c>
      <c r="W341" s="13" t="str">
        <f t="shared" si="116"/>
        <v>Con</v>
      </c>
      <c r="X341" s="13" t="str">
        <f t="shared" si="117"/>
        <v>Con</v>
      </c>
      <c r="Y341" s="13" t="str">
        <f t="shared" si="118"/>
        <v>Lab</v>
      </c>
      <c r="Z341" s="13" t="str">
        <f t="shared" si="119"/>
        <v>Lab</v>
      </c>
      <c r="AA341" s="13" t="str">
        <f>G341</f>
        <v>Con</v>
      </c>
      <c r="AB341" s="13" t="str">
        <f>G341</f>
        <v>Con</v>
      </c>
      <c r="AC341" s="13" t="str">
        <f>G341</f>
        <v>Con</v>
      </c>
    </row>
    <row r="342" spans="1:29" ht="15.75" x14ac:dyDescent="0.25">
      <c r="A342" s="100" t="s">
        <v>352</v>
      </c>
      <c r="B342" s="101" t="s">
        <v>665</v>
      </c>
      <c r="C342" s="102">
        <v>2010</v>
      </c>
      <c r="D342" s="103">
        <v>68824</v>
      </c>
      <c r="E342" s="103">
        <v>47328</v>
      </c>
      <c r="F342" s="78">
        <f t="shared" si="107"/>
        <v>0.68766709287457861</v>
      </c>
      <c r="G342" s="81" t="s">
        <v>4</v>
      </c>
      <c r="H342" s="93">
        <v>23247</v>
      </c>
      <c r="I342" s="106">
        <v>14153</v>
      </c>
      <c r="J342" s="81" t="s">
        <v>7</v>
      </c>
      <c r="K342" s="106">
        <v>9094</v>
      </c>
      <c r="L342" s="94">
        <v>0.19214841108857336</v>
      </c>
      <c r="M342" s="95">
        <v>0.1321341392537487</v>
      </c>
      <c r="N342" s="107">
        <f t="shared" si="108"/>
        <v>4548</v>
      </c>
      <c r="O342" s="107">
        <f t="shared" si="109"/>
        <v>4548</v>
      </c>
      <c r="P342" s="108">
        <f t="shared" si="110"/>
        <v>3442</v>
      </c>
      <c r="Q342" s="96" t="str">
        <f t="shared" si="111"/>
        <v/>
      </c>
      <c r="R342" s="109">
        <f t="shared" si="112"/>
        <v>689</v>
      </c>
      <c r="S342" s="85" t="str">
        <f t="shared" si="113"/>
        <v/>
      </c>
      <c r="T342" s="78">
        <f t="shared" si="114"/>
        <v>0.1321341392537487</v>
      </c>
      <c r="U342" s="104">
        <f t="shared" si="115"/>
        <v>0.81980123212832734</v>
      </c>
      <c r="W342" s="13" t="str">
        <f t="shared" si="116"/>
        <v>Con</v>
      </c>
      <c r="X342" s="13" t="str">
        <f t="shared" si="117"/>
        <v>Con</v>
      </c>
      <c r="Y342" s="13" t="str">
        <f t="shared" si="118"/>
        <v>Con</v>
      </c>
      <c r="Z342" s="13" t="str">
        <f t="shared" si="119"/>
        <v>Lab</v>
      </c>
      <c r="AA342" s="13" t="str">
        <f>G342</f>
        <v>Con</v>
      </c>
      <c r="AB342" s="13" t="str">
        <f>G342</f>
        <v>Con</v>
      </c>
      <c r="AC342" s="13" t="str">
        <f>G342</f>
        <v>Con</v>
      </c>
    </row>
    <row r="343" spans="1:29" ht="15.75" x14ac:dyDescent="0.25">
      <c r="A343" s="100" t="s">
        <v>353</v>
      </c>
      <c r="B343" s="101" t="s">
        <v>661</v>
      </c>
      <c r="C343" s="102">
        <v>2010</v>
      </c>
      <c r="D343" s="103">
        <v>74131</v>
      </c>
      <c r="E343" s="103">
        <v>46553</v>
      </c>
      <c r="F343" s="78">
        <f t="shared" si="107"/>
        <v>0.62798289514508099</v>
      </c>
      <c r="G343" s="81" t="s">
        <v>7</v>
      </c>
      <c r="H343" s="93">
        <v>24460</v>
      </c>
      <c r="I343" s="106">
        <v>12082</v>
      </c>
      <c r="J343" s="81" t="s">
        <v>12</v>
      </c>
      <c r="K343" s="106">
        <v>12378</v>
      </c>
      <c r="L343" s="94">
        <v>0.26589049040878138</v>
      </c>
      <c r="M343" s="95">
        <v>0.16697467995845192</v>
      </c>
      <c r="N343" s="107">
        <f t="shared" si="108"/>
        <v>6190</v>
      </c>
      <c r="O343" s="107" t="str">
        <f t="shared" si="109"/>
        <v/>
      </c>
      <c r="P343" s="108">
        <f t="shared" si="110"/>
        <v>3707</v>
      </c>
      <c r="Q343" s="96" t="str">
        <f t="shared" si="111"/>
        <v/>
      </c>
      <c r="R343" s="109">
        <f t="shared" si="112"/>
        <v>742</v>
      </c>
      <c r="S343" s="85" t="str">
        <f t="shared" si="113"/>
        <v/>
      </c>
      <c r="T343" s="78">
        <f t="shared" si="114"/>
        <v>0.16697467995845192</v>
      </c>
      <c r="U343" s="104">
        <f t="shared" si="115"/>
        <v>0.79495757510353293</v>
      </c>
      <c r="W343" s="13" t="str">
        <f t="shared" si="116"/>
        <v>Lab</v>
      </c>
      <c r="X343" s="13" t="str">
        <f t="shared" si="117"/>
        <v>Lab</v>
      </c>
      <c r="Y343" s="13" t="str">
        <f t="shared" si="118"/>
        <v>Lab</v>
      </c>
      <c r="Z343" s="13" t="str">
        <f t="shared" si="119"/>
        <v>SNP</v>
      </c>
      <c r="AA343" s="13" t="str">
        <f>G343</f>
        <v>Lab</v>
      </c>
      <c r="AB343" s="13" t="str">
        <f>G343</f>
        <v>Lab</v>
      </c>
      <c r="AC343" s="13" t="str">
        <f>G343</f>
        <v>Lab</v>
      </c>
    </row>
    <row r="344" spans="1:29" ht="15.75" x14ac:dyDescent="0.25">
      <c r="A344" s="100" t="s">
        <v>354</v>
      </c>
      <c r="B344" s="101" t="s">
        <v>666</v>
      </c>
      <c r="C344" s="102">
        <v>2010</v>
      </c>
      <c r="D344" s="103">
        <v>81115</v>
      </c>
      <c r="E344" s="103">
        <v>57111</v>
      </c>
      <c r="F344" s="78">
        <f t="shared" si="107"/>
        <v>0.70407446218331993</v>
      </c>
      <c r="G344" s="81" t="s">
        <v>8</v>
      </c>
      <c r="H344" s="93">
        <v>28428</v>
      </c>
      <c r="I344" s="106">
        <v>20868</v>
      </c>
      <c r="J344" s="81" t="s">
        <v>4</v>
      </c>
      <c r="K344" s="106">
        <v>7560</v>
      </c>
      <c r="L344" s="94">
        <v>0.13237379839260388</v>
      </c>
      <c r="M344" s="95">
        <v>9.3201010910435797E-2</v>
      </c>
      <c r="N344" s="107">
        <f t="shared" si="108"/>
        <v>3781</v>
      </c>
      <c r="O344" s="107" t="str">
        <f t="shared" si="109"/>
        <v/>
      </c>
      <c r="P344" s="108">
        <f t="shared" si="110"/>
        <v>4056</v>
      </c>
      <c r="Q344" s="96" t="str">
        <f t="shared" si="111"/>
        <v/>
      </c>
      <c r="R344" s="109">
        <f t="shared" si="112"/>
        <v>812</v>
      </c>
      <c r="S344" s="85" t="str">
        <f t="shared" si="113"/>
        <v/>
      </c>
      <c r="T344" s="78">
        <f t="shared" si="114"/>
        <v>9.3201010910435797E-2</v>
      </c>
      <c r="U344" s="104">
        <f t="shared" si="115"/>
        <v>0.79727547309375568</v>
      </c>
      <c r="W344" s="13" t="str">
        <f t="shared" si="116"/>
        <v>LD</v>
      </c>
      <c r="X344" s="13" t="str">
        <f t="shared" si="117"/>
        <v>LD</v>
      </c>
      <c r="Y344" s="13" t="str">
        <f t="shared" si="118"/>
        <v>LD</v>
      </c>
      <c r="Z344" s="13" t="str">
        <f t="shared" si="119"/>
        <v>Con</v>
      </c>
      <c r="AA344" s="13" t="str">
        <f>G344</f>
        <v>LD</v>
      </c>
      <c r="AB344" s="13" t="str">
        <f>G344</f>
        <v>LD</v>
      </c>
      <c r="AC344" s="13" t="str">
        <f>G344</f>
        <v>LD</v>
      </c>
    </row>
    <row r="345" spans="1:29" ht="15.75" x14ac:dyDescent="0.25">
      <c r="A345" s="100" t="s">
        <v>355</v>
      </c>
      <c r="B345" s="101" t="s">
        <v>669</v>
      </c>
      <c r="C345" s="102">
        <v>2010</v>
      </c>
      <c r="D345" s="103">
        <v>66361</v>
      </c>
      <c r="E345" s="103">
        <v>47906</v>
      </c>
      <c r="F345" s="78">
        <f t="shared" si="107"/>
        <v>0.72189991109235851</v>
      </c>
      <c r="G345" s="81" t="s">
        <v>4</v>
      </c>
      <c r="H345" s="93">
        <v>19362</v>
      </c>
      <c r="I345" s="106">
        <v>16917</v>
      </c>
      <c r="J345" s="81" t="s">
        <v>7</v>
      </c>
      <c r="K345" s="106">
        <v>2445</v>
      </c>
      <c r="L345" s="94">
        <v>5.1037448336325307E-2</v>
      </c>
      <c r="M345" s="95">
        <v>3.6843929416374079E-2</v>
      </c>
      <c r="N345" s="107">
        <f t="shared" si="108"/>
        <v>1223</v>
      </c>
      <c r="O345" s="107">
        <f t="shared" si="109"/>
        <v>1223</v>
      </c>
      <c r="P345" s="108">
        <f t="shared" si="110"/>
        <v>3319</v>
      </c>
      <c r="Q345" s="96" t="str">
        <f t="shared" si="111"/>
        <v>YES</v>
      </c>
      <c r="R345" s="109">
        <f t="shared" si="112"/>
        <v>664</v>
      </c>
      <c r="S345" s="85" t="str">
        <f t="shared" si="113"/>
        <v/>
      </c>
      <c r="T345" s="78">
        <f t="shared" si="114"/>
        <v>3.6843929416374079E-2</v>
      </c>
      <c r="U345" s="104">
        <f t="shared" si="115"/>
        <v>0.75874384050873256</v>
      </c>
      <c r="W345" s="13" t="str">
        <f t="shared" si="116"/>
        <v>Lab</v>
      </c>
      <c r="X345" s="13" t="str">
        <f t="shared" si="117"/>
        <v>Con</v>
      </c>
      <c r="Y345" s="13" t="str">
        <f t="shared" si="118"/>
        <v>Con</v>
      </c>
      <c r="Z345" s="13" t="str">
        <f t="shared" si="119"/>
        <v>Lab</v>
      </c>
      <c r="AA345" s="13" t="str">
        <f>J345</f>
        <v>Lab</v>
      </c>
      <c r="AB345" s="13" t="str">
        <f>J345</f>
        <v>Lab</v>
      </c>
      <c r="AC345" s="13" t="str">
        <f>J345</f>
        <v>Lab</v>
      </c>
    </row>
    <row r="346" spans="1:29" ht="15.75" x14ac:dyDescent="0.25">
      <c r="A346" s="100" t="s">
        <v>356</v>
      </c>
      <c r="B346" s="101" t="s">
        <v>661</v>
      </c>
      <c r="C346" s="102">
        <v>2010</v>
      </c>
      <c r="D346" s="103">
        <v>73534</v>
      </c>
      <c r="E346" s="103">
        <v>45802</v>
      </c>
      <c r="F346" s="78">
        <f t="shared" si="107"/>
        <v>0.62286833301601985</v>
      </c>
      <c r="G346" s="81" t="s">
        <v>7</v>
      </c>
      <c r="H346" s="93">
        <v>29559</v>
      </c>
      <c r="I346" s="106">
        <v>6550</v>
      </c>
      <c r="J346" s="81" t="s">
        <v>12</v>
      </c>
      <c r="K346" s="106">
        <v>23009</v>
      </c>
      <c r="L346" s="94">
        <v>0.50235797563425177</v>
      </c>
      <c r="M346" s="95">
        <v>0.31290287486060869</v>
      </c>
      <c r="N346" s="107">
        <f t="shared" si="108"/>
        <v>11505</v>
      </c>
      <c r="O346" s="107" t="str">
        <f t="shared" si="109"/>
        <v/>
      </c>
      <c r="P346" s="108">
        <f t="shared" si="110"/>
        <v>3677</v>
      </c>
      <c r="Q346" s="96" t="str">
        <f t="shared" si="111"/>
        <v/>
      </c>
      <c r="R346" s="109">
        <f t="shared" si="112"/>
        <v>736</v>
      </c>
      <c r="S346" s="85" t="str">
        <f t="shared" si="113"/>
        <v/>
      </c>
      <c r="T346" s="78">
        <f t="shared" si="114"/>
        <v>0.31290287486060869</v>
      </c>
      <c r="U346" s="104">
        <f t="shared" si="115"/>
        <v>0.93577120787662849</v>
      </c>
      <c r="W346" s="13" t="str">
        <f t="shared" si="116"/>
        <v>Lab</v>
      </c>
      <c r="X346" s="13" t="str">
        <f t="shared" si="117"/>
        <v>Lab</v>
      </c>
      <c r="Y346" s="13" t="str">
        <f t="shared" si="118"/>
        <v>Lab</v>
      </c>
      <c r="Z346" s="13" t="str">
        <f t="shared" si="119"/>
        <v>Lab</v>
      </c>
      <c r="AA346" s="13" t="str">
        <f>G346</f>
        <v>Lab</v>
      </c>
      <c r="AB346" s="13" t="str">
        <f>G346</f>
        <v>Lab</v>
      </c>
      <c r="AC346" s="13" t="str">
        <f>G346</f>
        <v>Lab</v>
      </c>
    </row>
    <row r="347" spans="1:29" ht="15.75" x14ac:dyDescent="0.25">
      <c r="A347" s="100" t="s">
        <v>357</v>
      </c>
      <c r="B347" s="101" t="s">
        <v>664</v>
      </c>
      <c r="C347" s="102">
        <v>2010</v>
      </c>
      <c r="D347" s="103">
        <v>79564</v>
      </c>
      <c r="E347" s="103">
        <v>44658</v>
      </c>
      <c r="F347" s="78">
        <f t="shared" si="107"/>
        <v>0.56128399778794424</v>
      </c>
      <c r="G347" s="81" t="s">
        <v>7</v>
      </c>
      <c r="H347" s="93">
        <v>31650</v>
      </c>
      <c r="I347" s="106">
        <v>5964</v>
      </c>
      <c r="J347" s="81" t="s">
        <v>8</v>
      </c>
      <c r="K347" s="106">
        <v>25686</v>
      </c>
      <c r="L347" s="94">
        <v>0.57517130189439747</v>
      </c>
      <c r="M347" s="95">
        <v>0.32283444774018399</v>
      </c>
      <c r="N347" s="107">
        <f t="shared" si="108"/>
        <v>12844</v>
      </c>
      <c r="O347" s="107" t="str">
        <f t="shared" si="109"/>
        <v/>
      </c>
      <c r="P347" s="108">
        <f t="shared" si="110"/>
        <v>3979</v>
      </c>
      <c r="Q347" s="96" t="str">
        <f t="shared" si="111"/>
        <v/>
      </c>
      <c r="R347" s="109">
        <f t="shared" si="112"/>
        <v>796</v>
      </c>
      <c r="S347" s="85" t="str">
        <f t="shared" si="113"/>
        <v/>
      </c>
      <c r="T347" s="78">
        <f t="shared" si="114"/>
        <v>0.32283444774018399</v>
      </c>
      <c r="U347" s="104">
        <f t="shared" si="115"/>
        <v>0.88411844552812824</v>
      </c>
      <c r="W347" s="13" t="str">
        <f t="shared" si="116"/>
        <v>Lab</v>
      </c>
      <c r="X347" s="13" t="str">
        <f t="shared" si="117"/>
        <v>Lab</v>
      </c>
      <c r="Y347" s="13" t="str">
        <f t="shared" si="118"/>
        <v>Lab</v>
      </c>
      <c r="Z347" s="13" t="str">
        <f t="shared" si="119"/>
        <v>Lab</v>
      </c>
      <c r="AA347" s="13" t="str">
        <f>G347</f>
        <v>Lab</v>
      </c>
      <c r="AB347" s="13" t="str">
        <f>G347</f>
        <v>Lab</v>
      </c>
      <c r="AC347" s="13" t="str">
        <f>G347</f>
        <v>Lab</v>
      </c>
    </row>
    <row r="348" spans="1:29" ht="15.75" x14ac:dyDescent="0.25">
      <c r="A348" s="100" t="s">
        <v>358</v>
      </c>
      <c r="B348" s="101" t="s">
        <v>674</v>
      </c>
      <c r="C348" s="102">
        <v>2010</v>
      </c>
      <c r="D348" s="103">
        <v>65257</v>
      </c>
      <c r="E348" s="103">
        <v>36540</v>
      </c>
      <c r="F348" s="78">
        <f t="shared" si="107"/>
        <v>0.55993992981595841</v>
      </c>
      <c r="G348" s="81" t="s">
        <v>5</v>
      </c>
      <c r="H348" s="93">
        <v>18199</v>
      </c>
      <c r="I348" s="106">
        <v>7713</v>
      </c>
      <c r="J348" s="81" t="s">
        <v>795</v>
      </c>
      <c r="K348" s="106">
        <v>10486</v>
      </c>
      <c r="L348" s="94">
        <v>0.28697318007662836</v>
      </c>
      <c r="M348" s="95">
        <v>0.1606877423111697</v>
      </c>
      <c r="N348" s="107">
        <f t="shared" si="108"/>
        <v>5244</v>
      </c>
      <c r="O348" s="107" t="str">
        <f t="shared" si="109"/>
        <v/>
      </c>
      <c r="P348" s="108">
        <f t="shared" si="110"/>
        <v>3263</v>
      </c>
      <c r="Q348" s="96" t="str">
        <f t="shared" si="111"/>
        <v/>
      </c>
      <c r="R348" s="109">
        <f t="shared" si="112"/>
        <v>653</v>
      </c>
      <c r="S348" s="85" t="str">
        <f t="shared" si="113"/>
        <v/>
      </c>
      <c r="T348" s="78">
        <f t="shared" si="114"/>
        <v>0.1606877423111697</v>
      </c>
      <c r="U348" s="104">
        <f t="shared" si="115"/>
        <v>0.72062767212712808</v>
      </c>
      <c r="W348" s="13" t="str">
        <f t="shared" si="116"/>
        <v>DUP</v>
      </c>
      <c r="X348" s="13" t="str">
        <f t="shared" si="117"/>
        <v>DUP</v>
      </c>
      <c r="Y348" s="13" t="str">
        <f t="shared" si="118"/>
        <v>UCUNF</v>
      </c>
      <c r="Z348" s="13" t="str">
        <f t="shared" si="119"/>
        <v>UCUNF</v>
      </c>
      <c r="AA348" s="13" t="str">
        <f>G348</f>
        <v>DUP</v>
      </c>
      <c r="AB348" s="13" t="str">
        <f>G348</f>
        <v>DUP</v>
      </c>
      <c r="AC348" s="13" t="str">
        <f>G348</f>
        <v>DUP</v>
      </c>
    </row>
    <row r="349" spans="1:29" ht="15.75" x14ac:dyDescent="0.25">
      <c r="A349" s="100" t="s">
        <v>359</v>
      </c>
      <c r="B349" s="101" t="s">
        <v>661</v>
      </c>
      <c r="C349" s="102">
        <v>2010</v>
      </c>
      <c r="D349" s="103">
        <v>74773</v>
      </c>
      <c r="E349" s="103">
        <v>46554</v>
      </c>
      <c r="F349" s="78">
        <f t="shared" si="107"/>
        <v>0.62260441603252514</v>
      </c>
      <c r="G349" s="81" t="s">
        <v>7</v>
      </c>
      <c r="H349" s="93">
        <v>23258</v>
      </c>
      <c r="I349" s="106">
        <v>9780</v>
      </c>
      <c r="J349" s="81" t="s">
        <v>12</v>
      </c>
      <c r="K349" s="106">
        <v>13478</v>
      </c>
      <c r="L349" s="94">
        <v>0.28951325342612877</v>
      </c>
      <c r="M349" s="95">
        <v>0.18025223008305136</v>
      </c>
      <c r="N349" s="107">
        <f t="shared" si="108"/>
        <v>6740</v>
      </c>
      <c r="O349" s="107" t="str">
        <f t="shared" si="109"/>
        <v/>
      </c>
      <c r="P349" s="108">
        <f t="shared" si="110"/>
        <v>3739</v>
      </c>
      <c r="Q349" s="96" t="str">
        <f t="shared" si="111"/>
        <v/>
      </c>
      <c r="R349" s="109">
        <f t="shared" si="112"/>
        <v>748</v>
      </c>
      <c r="S349" s="85" t="str">
        <f t="shared" si="113"/>
        <v/>
      </c>
      <c r="T349" s="78">
        <f t="shared" si="114"/>
        <v>0.18025223008305136</v>
      </c>
      <c r="U349" s="104">
        <f t="shared" si="115"/>
        <v>0.8028566461155765</v>
      </c>
      <c r="W349" s="13" t="str">
        <f t="shared" si="116"/>
        <v>Lab</v>
      </c>
      <c r="X349" s="13" t="str">
        <f t="shared" si="117"/>
        <v>Lab</v>
      </c>
      <c r="Y349" s="13" t="str">
        <f t="shared" si="118"/>
        <v>Lab</v>
      </c>
      <c r="Z349" s="13" t="str">
        <f t="shared" si="119"/>
        <v>SNP</v>
      </c>
      <c r="AA349" s="13" t="str">
        <f>G349</f>
        <v>Lab</v>
      </c>
      <c r="AB349" s="13" t="str">
        <f>G349</f>
        <v>Lab</v>
      </c>
      <c r="AC349" s="13" t="str">
        <f>G349</f>
        <v>Lab</v>
      </c>
    </row>
    <row r="350" spans="1:29" ht="15.75" x14ac:dyDescent="0.25">
      <c r="A350" s="100" t="s">
        <v>360</v>
      </c>
      <c r="B350" s="101" t="s">
        <v>664</v>
      </c>
      <c r="C350" s="102">
        <v>2010</v>
      </c>
      <c r="D350" s="103">
        <v>73835</v>
      </c>
      <c r="E350" s="103">
        <v>48473</v>
      </c>
      <c r="F350" s="78">
        <f t="shared" si="107"/>
        <v>0.65650436784722688</v>
      </c>
      <c r="G350" s="81" t="s">
        <v>7</v>
      </c>
      <c r="H350" s="93">
        <v>21883</v>
      </c>
      <c r="I350" s="106">
        <v>17540</v>
      </c>
      <c r="J350" s="81" t="s">
        <v>4</v>
      </c>
      <c r="K350" s="106">
        <v>4343</v>
      </c>
      <c r="L350" s="94">
        <v>8.9596270088502877E-2</v>
      </c>
      <c r="M350" s="95">
        <v>5.8820342655921988E-2</v>
      </c>
      <c r="N350" s="107">
        <f t="shared" si="108"/>
        <v>2172</v>
      </c>
      <c r="O350" s="107" t="str">
        <f t="shared" si="109"/>
        <v/>
      </c>
      <c r="P350" s="108">
        <f t="shared" si="110"/>
        <v>3692</v>
      </c>
      <c r="Q350" s="96" t="str">
        <f t="shared" si="111"/>
        <v/>
      </c>
      <c r="R350" s="109">
        <f t="shared" si="112"/>
        <v>739</v>
      </c>
      <c r="S350" s="85" t="str">
        <f t="shared" si="113"/>
        <v/>
      </c>
      <c r="T350" s="78">
        <f t="shared" si="114"/>
        <v>5.8820342655921988E-2</v>
      </c>
      <c r="U350" s="104">
        <f t="shared" si="115"/>
        <v>0.71532471050314883</v>
      </c>
      <c r="W350" s="13" t="str">
        <f t="shared" si="116"/>
        <v>Lab</v>
      </c>
      <c r="X350" s="13" t="str">
        <f t="shared" si="117"/>
        <v>Lab</v>
      </c>
      <c r="Y350" s="13" t="str">
        <f t="shared" si="118"/>
        <v>Con</v>
      </c>
      <c r="Z350" s="13" t="str">
        <f t="shared" si="119"/>
        <v>Con</v>
      </c>
      <c r="AA350" s="13" t="str">
        <f>G350</f>
        <v>Lab</v>
      </c>
      <c r="AB350" s="13" t="str">
        <f>G350</f>
        <v>Lab</v>
      </c>
      <c r="AC350" s="13" t="str">
        <f>G350</f>
        <v>Lab</v>
      </c>
    </row>
    <row r="351" spans="1:29" ht="15.75" x14ac:dyDescent="0.25">
      <c r="A351" s="100" t="s">
        <v>361</v>
      </c>
      <c r="B351" s="101" t="s">
        <v>664</v>
      </c>
      <c r="C351" s="102">
        <v>2010</v>
      </c>
      <c r="D351" s="103">
        <v>67379</v>
      </c>
      <c r="E351" s="103">
        <v>42701</v>
      </c>
      <c r="F351" s="78">
        <f t="shared" si="107"/>
        <v>0.63374345122367504</v>
      </c>
      <c r="G351" s="81" t="s">
        <v>4</v>
      </c>
      <c r="H351" s="93">
        <v>15404</v>
      </c>
      <c r="I351" s="106">
        <v>15071</v>
      </c>
      <c r="J351" s="81" t="s">
        <v>7</v>
      </c>
      <c r="K351" s="106">
        <v>333</v>
      </c>
      <c r="L351" s="94">
        <v>7.7984122151706046E-3</v>
      </c>
      <c r="M351" s="95">
        <v>4.9421926713070835E-3</v>
      </c>
      <c r="N351" s="107">
        <f t="shared" si="108"/>
        <v>167</v>
      </c>
      <c r="O351" s="107">
        <f t="shared" si="109"/>
        <v>167</v>
      </c>
      <c r="P351" s="108">
        <f t="shared" si="110"/>
        <v>3369</v>
      </c>
      <c r="Q351" s="96" t="str">
        <f t="shared" si="111"/>
        <v>YES</v>
      </c>
      <c r="R351" s="109">
        <f t="shared" si="112"/>
        <v>674</v>
      </c>
      <c r="S351" s="85" t="str">
        <f t="shared" si="113"/>
        <v>YES</v>
      </c>
      <c r="T351" s="78">
        <f t="shared" si="114"/>
        <v>4.9421926713070835E-3</v>
      </c>
      <c r="U351" s="104">
        <f t="shared" si="115"/>
        <v>0.63868564389498217</v>
      </c>
      <c r="W351" s="13" t="str">
        <f t="shared" si="116"/>
        <v>Lab</v>
      </c>
      <c r="X351" s="13" t="str">
        <f t="shared" si="117"/>
        <v>Lab</v>
      </c>
      <c r="Y351" s="13" t="str">
        <f t="shared" si="118"/>
        <v>Lab</v>
      </c>
      <c r="Z351" s="13" t="str">
        <f t="shared" si="119"/>
        <v>Lab</v>
      </c>
      <c r="AA351" s="13" t="str">
        <f>J351</f>
        <v>Lab</v>
      </c>
      <c r="AB351" s="13" t="str">
        <f>J351</f>
        <v>Lab</v>
      </c>
      <c r="AC351" s="13" t="str">
        <f>J351</f>
        <v>Lab</v>
      </c>
    </row>
    <row r="352" spans="1:29" ht="15.75" x14ac:dyDescent="0.25">
      <c r="A352" s="100" t="s">
        <v>362</v>
      </c>
      <c r="B352" s="101" t="s">
        <v>667</v>
      </c>
      <c r="C352" s="102">
        <v>2010</v>
      </c>
      <c r="D352" s="103">
        <v>81266</v>
      </c>
      <c r="E352" s="103">
        <v>37394</v>
      </c>
      <c r="F352" s="78">
        <f t="shared" si="107"/>
        <v>0.460143233332513</v>
      </c>
      <c r="G352" s="81" t="s">
        <v>7</v>
      </c>
      <c r="H352" s="93">
        <v>18434</v>
      </c>
      <c r="I352" s="106">
        <v>7789</v>
      </c>
      <c r="J352" s="81" t="s">
        <v>8</v>
      </c>
      <c r="K352" s="106">
        <v>10645</v>
      </c>
      <c r="L352" s="94">
        <v>0.28467133764775099</v>
      </c>
      <c r="M352" s="95">
        <v>0.13098958974232766</v>
      </c>
      <c r="N352" s="107">
        <f t="shared" si="108"/>
        <v>5323</v>
      </c>
      <c r="O352" s="107" t="str">
        <f t="shared" si="109"/>
        <v/>
      </c>
      <c r="P352" s="108">
        <f t="shared" si="110"/>
        <v>4064</v>
      </c>
      <c r="Q352" s="96" t="str">
        <f t="shared" si="111"/>
        <v/>
      </c>
      <c r="R352" s="109">
        <f t="shared" si="112"/>
        <v>813</v>
      </c>
      <c r="S352" s="85" t="str">
        <f t="shared" si="113"/>
        <v/>
      </c>
      <c r="T352" s="78">
        <f t="shared" si="114"/>
        <v>0.13098958974232766</v>
      </c>
      <c r="U352" s="104">
        <f t="shared" si="115"/>
        <v>0.59113282307484072</v>
      </c>
      <c r="W352" s="13" t="str">
        <f t="shared" si="116"/>
        <v>Lab</v>
      </c>
      <c r="X352" s="13" t="str">
        <f t="shared" si="117"/>
        <v>Lab</v>
      </c>
      <c r="Y352" s="13" t="str">
        <f t="shared" si="118"/>
        <v>LD</v>
      </c>
      <c r="Z352" s="13" t="str">
        <f t="shared" si="119"/>
        <v>LD</v>
      </c>
      <c r="AA352" s="13" t="str">
        <f t="shared" ref="AA352:AA358" si="122">G352</f>
        <v>Lab</v>
      </c>
      <c r="AB352" s="13" t="str">
        <f t="shared" ref="AB352:AB368" si="123">G352</f>
        <v>Lab</v>
      </c>
      <c r="AC352" s="13" t="str">
        <f t="shared" ref="AC352:AC368" si="124">G352</f>
        <v>Lab</v>
      </c>
    </row>
    <row r="353" spans="1:29" ht="15.75" x14ac:dyDescent="0.25">
      <c r="A353" s="100" t="s">
        <v>363</v>
      </c>
      <c r="B353" s="101" t="s">
        <v>667</v>
      </c>
      <c r="C353" s="102">
        <v>2010</v>
      </c>
      <c r="D353" s="103">
        <v>64698</v>
      </c>
      <c r="E353" s="103">
        <v>37813</v>
      </c>
      <c r="F353" s="78">
        <f t="shared" si="107"/>
        <v>0.5844539243871526</v>
      </c>
      <c r="G353" s="81" t="s">
        <v>7</v>
      </c>
      <c r="H353" s="93">
        <v>19056</v>
      </c>
      <c r="I353" s="106">
        <v>8763</v>
      </c>
      <c r="J353" s="81" t="s">
        <v>4</v>
      </c>
      <c r="K353" s="106">
        <v>10293</v>
      </c>
      <c r="L353" s="94">
        <v>0.27220797080369186</v>
      </c>
      <c r="M353" s="95">
        <v>0.15909301678568116</v>
      </c>
      <c r="N353" s="107">
        <f t="shared" si="108"/>
        <v>5147</v>
      </c>
      <c r="O353" s="107" t="str">
        <f t="shared" si="109"/>
        <v/>
      </c>
      <c r="P353" s="108">
        <f t="shared" si="110"/>
        <v>3235</v>
      </c>
      <c r="Q353" s="96" t="str">
        <f t="shared" si="111"/>
        <v/>
      </c>
      <c r="R353" s="109">
        <f t="shared" si="112"/>
        <v>647</v>
      </c>
      <c r="S353" s="85" t="str">
        <f t="shared" si="113"/>
        <v/>
      </c>
      <c r="T353" s="78">
        <f t="shared" si="114"/>
        <v>0.15909301678568116</v>
      </c>
      <c r="U353" s="104">
        <f t="shared" si="115"/>
        <v>0.74354694117283371</v>
      </c>
      <c r="W353" s="13" t="str">
        <f t="shared" si="116"/>
        <v>Lab</v>
      </c>
      <c r="X353" s="13" t="str">
        <f t="shared" si="117"/>
        <v>Lab</v>
      </c>
      <c r="Y353" s="13" t="str">
        <f t="shared" si="118"/>
        <v>Lab</v>
      </c>
      <c r="Z353" s="13" t="str">
        <f t="shared" si="119"/>
        <v>Con</v>
      </c>
      <c r="AA353" s="13" t="str">
        <f t="shared" si="122"/>
        <v>Lab</v>
      </c>
      <c r="AB353" s="13" t="str">
        <f t="shared" si="123"/>
        <v>Lab</v>
      </c>
      <c r="AC353" s="13" t="str">
        <f t="shared" si="124"/>
        <v>Lab</v>
      </c>
    </row>
    <row r="354" spans="1:29" ht="15.75" x14ac:dyDescent="0.25">
      <c r="A354" s="100" t="s">
        <v>364</v>
      </c>
      <c r="B354" s="101" t="s">
        <v>667</v>
      </c>
      <c r="C354" s="102">
        <v>2010</v>
      </c>
      <c r="D354" s="103">
        <v>67899</v>
      </c>
      <c r="E354" s="103">
        <v>47535</v>
      </c>
      <c r="F354" s="78">
        <f t="shared" si="107"/>
        <v>0.70008394821720499</v>
      </c>
      <c r="G354" s="81" t="s">
        <v>7</v>
      </c>
      <c r="H354" s="93">
        <v>20287</v>
      </c>
      <c r="I354" s="106">
        <v>15742</v>
      </c>
      <c r="J354" s="81" t="s">
        <v>4</v>
      </c>
      <c r="K354" s="106">
        <v>4545</v>
      </c>
      <c r="L354" s="94">
        <v>9.5613758283370154E-2</v>
      </c>
      <c r="M354" s="95">
        <v>6.6937657402907261E-2</v>
      </c>
      <c r="N354" s="107">
        <f t="shared" si="108"/>
        <v>2273</v>
      </c>
      <c r="O354" s="107" t="str">
        <f t="shared" si="109"/>
        <v/>
      </c>
      <c r="P354" s="108">
        <f t="shared" si="110"/>
        <v>3395</v>
      </c>
      <c r="Q354" s="96" t="str">
        <f t="shared" si="111"/>
        <v/>
      </c>
      <c r="R354" s="109">
        <f t="shared" si="112"/>
        <v>679</v>
      </c>
      <c r="S354" s="85" t="str">
        <f t="shared" si="113"/>
        <v/>
      </c>
      <c r="T354" s="78">
        <f t="shared" si="114"/>
        <v>6.6937657402907261E-2</v>
      </c>
      <c r="U354" s="104">
        <f t="shared" si="115"/>
        <v>0.76702160562011223</v>
      </c>
      <c r="W354" s="13" t="str">
        <f t="shared" si="116"/>
        <v>Lab</v>
      </c>
      <c r="X354" s="13" t="str">
        <f t="shared" si="117"/>
        <v>Lab</v>
      </c>
      <c r="Y354" s="13" t="str">
        <f t="shared" si="118"/>
        <v>Lab</v>
      </c>
      <c r="Z354" s="13" t="str">
        <f t="shared" si="119"/>
        <v>Con</v>
      </c>
      <c r="AA354" s="13" t="str">
        <f t="shared" si="122"/>
        <v>Lab</v>
      </c>
      <c r="AB354" s="13" t="str">
        <f t="shared" si="123"/>
        <v>Lab</v>
      </c>
      <c r="AC354" s="13" t="str">
        <f t="shared" si="124"/>
        <v>Lab</v>
      </c>
    </row>
    <row r="355" spans="1:29" ht="15.75" x14ac:dyDescent="0.25">
      <c r="A355" s="100" t="s">
        <v>365</v>
      </c>
      <c r="B355" s="101" t="s">
        <v>667</v>
      </c>
      <c r="C355" s="102">
        <v>2010</v>
      </c>
      <c r="D355" s="103">
        <v>65399</v>
      </c>
      <c r="E355" s="103">
        <v>43483</v>
      </c>
      <c r="F355" s="78">
        <f t="shared" si="107"/>
        <v>0.66488784232174802</v>
      </c>
      <c r="G355" s="81" t="s">
        <v>8</v>
      </c>
      <c r="H355" s="93">
        <v>20653</v>
      </c>
      <c r="I355" s="106">
        <v>11550</v>
      </c>
      <c r="J355" s="81" t="s">
        <v>4</v>
      </c>
      <c r="K355" s="106">
        <v>9103</v>
      </c>
      <c r="L355" s="94">
        <v>0.20934618126624199</v>
      </c>
      <c r="M355" s="95">
        <v>0.13919173076040919</v>
      </c>
      <c r="N355" s="107">
        <f t="shared" si="108"/>
        <v>4552</v>
      </c>
      <c r="O355" s="107" t="str">
        <f t="shared" si="109"/>
        <v/>
      </c>
      <c r="P355" s="108">
        <f t="shared" si="110"/>
        <v>3270</v>
      </c>
      <c r="Q355" s="96" t="str">
        <f t="shared" si="111"/>
        <v/>
      </c>
      <c r="R355" s="109">
        <f t="shared" si="112"/>
        <v>654</v>
      </c>
      <c r="S355" s="85" t="str">
        <f t="shared" si="113"/>
        <v/>
      </c>
      <c r="T355" s="78">
        <f t="shared" si="114"/>
        <v>0.13919173076040919</v>
      </c>
      <c r="U355" s="104">
        <f t="shared" si="115"/>
        <v>0.80407957308215727</v>
      </c>
      <c r="W355" s="13" t="str">
        <f t="shared" si="116"/>
        <v>LD</v>
      </c>
      <c r="X355" s="13" t="str">
        <f t="shared" si="117"/>
        <v>LD</v>
      </c>
      <c r="Y355" s="13" t="str">
        <f t="shared" si="118"/>
        <v>LD</v>
      </c>
      <c r="Z355" s="13" t="str">
        <f t="shared" si="119"/>
        <v>Con</v>
      </c>
      <c r="AA355" s="13" t="str">
        <f t="shared" si="122"/>
        <v>LD</v>
      </c>
      <c r="AB355" s="13" t="str">
        <f t="shared" si="123"/>
        <v>LD</v>
      </c>
      <c r="AC355" s="13" t="str">
        <f t="shared" si="124"/>
        <v>LD</v>
      </c>
    </row>
    <row r="356" spans="1:29" ht="15.75" x14ac:dyDescent="0.25">
      <c r="A356" s="100" t="s">
        <v>366</v>
      </c>
      <c r="B356" s="101" t="s">
        <v>667</v>
      </c>
      <c r="C356" s="102">
        <v>2010</v>
      </c>
      <c r="D356" s="103">
        <v>67453</v>
      </c>
      <c r="E356" s="103">
        <v>38752</v>
      </c>
      <c r="F356" s="78">
        <f t="shared" si="107"/>
        <v>0.57450372852208209</v>
      </c>
      <c r="G356" s="81" t="s">
        <v>7</v>
      </c>
      <c r="H356" s="93">
        <v>16389</v>
      </c>
      <c r="I356" s="106">
        <v>9373</v>
      </c>
      <c r="J356" s="81" t="s">
        <v>8</v>
      </c>
      <c r="K356" s="106">
        <v>7016</v>
      </c>
      <c r="L356" s="94">
        <v>0.1810487200660611</v>
      </c>
      <c r="M356" s="95">
        <v>0.1040131647221028</v>
      </c>
      <c r="N356" s="107">
        <f t="shared" si="108"/>
        <v>3509</v>
      </c>
      <c r="O356" s="107" t="str">
        <f t="shared" si="109"/>
        <v/>
      </c>
      <c r="P356" s="108">
        <f t="shared" si="110"/>
        <v>3373</v>
      </c>
      <c r="Q356" s="96" t="str">
        <f t="shared" si="111"/>
        <v/>
      </c>
      <c r="R356" s="109">
        <f t="shared" si="112"/>
        <v>675</v>
      </c>
      <c r="S356" s="85" t="str">
        <f t="shared" si="113"/>
        <v/>
      </c>
      <c r="T356" s="78">
        <f t="shared" si="114"/>
        <v>0.1040131647221028</v>
      </c>
      <c r="U356" s="104">
        <f t="shared" si="115"/>
        <v>0.67851689324418485</v>
      </c>
      <c r="W356" s="13" t="str">
        <f t="shared" si="116"/>
        <v>Lab</v>
      </c>
      <c r="X356" s="13" t="str">
        <f t="shared" si="117"/>
        <v>Lab</v>
      </c>
      <c r="Y356" s="13" t="str">
        <f t="shared" si="118"/>
        <v>LD</v>
      </c>
      <c r="Z356" s="13" t="str">
        <f t="shared" si="119"/>
        <v>LD</v>
      </c>
      <c r="AA356" s="13" t="str">
        <f t="shared" si="122"/>
        <v>Lab</v>
      </c>
      <c r="AB356" s="13" t="str">
        <f t="shared" si="123"/>
        <v>Lab</v>
      </c>
      <c r="AC356" s="13" t="str">
        <f t="shared" si="124"/>
        <v>Lab</v>
      </c>
    </row>
    <row r="357" spans="1:29" ht="15.75" x14ac:dyDescent="0.25">
      <c r="A357" s="100" t="s">
        <v>367</v>
      </c>
      <c r="B357" s="101" t="s">
        <v>665</v>
      </c>
      <c r="C357" s="102">
        <v>2010</v>
      </c>
      <c r="D357" s="103">
        <v>72986</v>
      </c>
      <c r="E357" s="103">
        <v>47995</v>
      </c>
      <c r="F357" s="78">
        <f t="shared" si="107"/>
        <v>0.65759186693338445</v>
      </c>
      <c r="G357" s="81" t="s">
        <v>7</v>
      </c>
      <c r="H357" s="93">
        <v>25804</v>
      </c>
      <c r="I357" s="106">
        <v>11722</v>
      </c>
      <c r="J357" s="81" t="s">
        <v>4</v>
      </c>
      <c r="K357" s="106">
        <v>14082</v>
      </c>
      <c r="L357" s="94">
        <v>0.29340556307948745</v>
      </c>
      <c r="M357" s="95">
        <v>0.19294111199408107</v>
      </c>
      <c r="N357" s="107">
        <f t="shared" si="108"/>
        <v>7042</v>
      </c>
      <c r="O357" s="107" t="str">
        <f t="shared" si="109"/>
        <v/>
      </c>
      <c r="P357" s="108">
        <f t="shared" si="110"/>
        <v>3650</v>
      </c>
      <c r="Q357" s="96" t="str">
        <f t="shared" si="111"/>
        <v/>
      </c>
      <c r="R357" s="109">
        <f t="shared" si="112"/>
        <v>730</v>
      </c>
      <c r="S357" s="85" t="str">
        <f t="shared" si="113"/>
        <v/>
      </c>
      <c r="T357" s="78">
        <f t="shared" si="114"/>
        <v>0.19294111199408107</v>
      </c>
      <c r="U357" s="104">
        <f t="shared" si="115"/>
        <v>0.85053297892746549</v>
      </c>
      <c r="W357" s="13" t="str">
        <f t="shared" si="116"/>
        <v>Lab</v>
      </c>
      <c r="X357" s="13" t="str">
        <f t="shared" si="117"/>
        <v>Lab</v>
      </c>
      <c r="Y357" s="13" t="str">
        <f t="shared" si="118"/>
        <v>Lab</v>
      </c>
      <c r="Z357" s="13" t="str">
        <f t="shared" si="119"/>
        <v>Lab</v>
      </c>
      <c r="AA357" s="13" t="str">
        <f t="shared" si="122"/>
        <v>Lab</v>
      </c>
      <c r="AB357" s="13" t="str">
        <f t="shared" si="123"/>
        <v>Lab</v>
      </c>
      <c r="AC357" s="13" t="str">
        <f t="shared" si="124"/>
        <v>Lab</v>
      </c>
    </row>
    <row r="358" spans="1:29" ht="15.75" x14ac:dyDescent="0.25">
      <c r="A358" s="100" t="s">
        <v>368</v>
      </c>
      <c r="B358" s="101" t="s">
        <v>665</v>
      </c>
      <c r="C358" s="102">
        <v>2010</v>
      </c>
      <c r="D358" s="103">
        <v>77175</v>
      </c>
      <c r="E358" s="103">
        <v>47124</v>
      </c>
      <c r="F358" s="78">
        <f t="shared" si="107"/>
        <v>0.61061224489795918</v>
      </c>
      <c r="G358" s="81" t="s">
        <v>7</v>
      </c>
      <c r="H358" s="93">
        <v>21479</v>
      </c>
      <c r="I358" s="106">
        <v>12671</v>
      </c>
      <c r="J358" s="81" t="s">
        <v>8</v>
      </c>
      <c r="K358" s="106">
        <v>8808</v>
      </c>
      <c r="L358" s="94">
        <v>0.18691112808759869</v>
      </c>
      <c r="M358" s="95">
        <v>0.11413022351797862</v>
      </c>
      <c r="N358" s="107">
        <f t="shared" si="108"/>
        <v>4405</v>
      </c>
      <c r="O358" s="107" t="str">
        <f t="shared" si="109"/>
        <v/>
      </c>
      <c r="P358" s="108">
        <f t="shared" si="110"/>
        <v>3859</v>
      </c>
      <c r="Q358" s="96" t="str">
        <f t="shared" si="111"/>
        <v/>
      </c>
      <c r="R358" s="109">
        <f t="shared" si="112"/>
        <v>772</v>
      </c>
      <c r="S358" s="85" t="str">
        <f t="shared" si="113"/>
        <v/>
      </c>
      <c r="T358" s="78">
        <f t="shared" si="114"/>
        <v>0.11413022351797862</v>
      </c>
      <c r="U358" s="104">
        <f t="shared" si="115"/>
        <v>0.72474246841593781</v>
      </c>
      <c r="W358" s="13" t="str">
        <f t="shared" si="116"/>
        <v>Lab</v>
      </c>
      <c r="X358" s="13" t="str">
        <f t="shared" si="117"/>
        <v>Lab</v>
      </c>
      <c r="Y358" s="13" t="str">
        <f t="shared" si="118"/>
        <v>LD</v>
      </c>
      <c r="Z358" s="13" t="str">
        <f t="shared" si="119"/>
        <v>LD</v>
      </c>
      <c r="AA358" s="13" t="str">
        <f t="shared" si="122"/>
        <v>Lab</v>
      </c>
      <c r="AB358" s="13" t="str">
        <f t="shared" si="123"/>
        <v>Lab</v>
      </c>
      <c r="AC358" s="13" t="str">
        <f t="shared" si="124"/>
        <v>Lab</v>
      </c>
    </row>
    <row r="359" spans="1:29" ht="15.75" x14ac:dyDescent="0.25">
      <c r="A359" s="100" t="s">
        <v>369</v>
      </c>
      <c r="B359" s="101" t="s">
        <v>665</v>
      </c>
      <c r="C359" s="102">
        <v>2010</v>
      </c>
      <c r="D359" s="103">
        <v>64900</v>
      </c>
      <c r="E359" s="103">
        <v>35819</v>
      </c>
      <c r="F359" s="78">
        <f t="shared" si="107"/>
        <v>0.55191063174114019</v>
      </c>
      <c r="G359" s="81" t="s">
        <v>7</v>
      </c>
      <c r="H359" s="93">
        <v>13745</v>
      </c>
      <c r="I359" s="106">
        <v>9728</v>
      </c>
      <c r="J359" s="81" t="s">
        <v>4</v>
      </c>
      <c r="K359" s="106">
        <v>4017</v>
      </c>
      <c r="L359" s="94">
        <v>0.11214718445517742</v>
      </c>
      <c r="M359" s="95">
        <v>6.1895223420647148E-2</v>
      </c>
      <c r="N359" s="107">
        <f t="shared" si="108"/>
        <v>2009</v>
      </c>
      <c r="O359" s="107" t="str">
        <f t="shared" si="109"/>
        <v/>
      </c>
      <c r="P359" s="108">
        <f t="shared" si="110"/>
        <v>3245</v>
      </c>
      <c r="Q359" s="96" t="str">
        <f t="shared" si="111"/>
        <v/>
      </c>
      <c r="R359" s="109">
        <f t="shared" si="112"/>
        <v>649</v>
      </c>
      <c r="S359" s="85" t="str">
        <f t="shared" si="113"/>
        <v/>
      </c>
      <c r="T359" s="78">
        <f t="shared" si="114"/>
        <v>6.1895223420647148E-2</v>
      </c>
      <c r="U359" s="104">
        <f t="shared" si="115"/>
        <v>0.61380585516178732</v>
      </c>
      <c r="W359" s="13" t="str">
        <f t="shared" si="116"/>
        <v>Lab</v>
      </c>
      <c r="X359" s="13" t="str">
        <f t="shared" si="117"/>
        <v>Lab</v>
      </c>
      <c r="Y359" s="13" t="str">
        <f t="shared" si="118"/>
        <v>Con</v>
      </c>
      <c r="Z359" s="13" t="str">
        <f t="shared" si="119"/>
        <v>Con</v>
      </c>
      <c r="AA359" s="13" t="str">
        <f>J359</f>
        <v>Con</v>
      </c>
      <c r="AB359" s="13" t="str">
        <f t="shared" si="123"/>
        <v>Lab</v>
      </c>
      <c r="AC359" s="13" t="str">
        <f t="shared" si="124"/>
        <v>Lab</v>
      </c>
    </row>
    <row r="360" spans="1:29" ht="15.75" x14ac:dyDescent="0.25">
      <c r="A360" s="100" t="s">
        <v>370</v>
      </c>
      <c r="B360" s="101" t="s">
        <v>665</v>
      </c>
      <c r="C360" s="102">
        <v>2010</v>
      </c>
      <c r="D360" s="103">
        <v>71217</v>
      </c>
      <c r="E360" s="103">
        <v>51952</v>
      </c>
      <c r="F360" s="78">
        <f t="shared" si="107"/>
        <v>0.72948874566465871</v>
      </c>
      <c r="G360" s="81" t="s">
        <v>4</v>
      </c>
      <c r="H360" s="93">
        <v>23147</v>
      </c>
      <c r="I360" s="106">
        <v>15636</v>
      </c>
      <c r="J360" s="81" t="s">
        <v>7</v>
      </c>
      <c r="K360" s="106">
        <v>7511</v>
      </c>
      <c r="L360" s="94">
        <v>0.14457576224206961</v>
      </c>
      <c r="M360" s="95">
        <v>0.10546639145147928</v>
      </c>
      <c r="N360" s="107">
        <f t="shared" si="108"/>
        <v>3756</v>
      </c>
      <c r="O360" s="107">
        <f t="shared" si="109"/>
        <v>3756</v>
      </c>
      <c r="P360" s="108">
        <f t="shared" si="110"/>
        <v>3561</v>
      </c>
      <c r="Q360" s="96" t="str">
        <f t="shared" si="111"/>
        <v/>
      </c>
      <c r="R360" s="109">
        <f t="shared" si="112"/>
        <v>713</v>
      </c>
      <c r="S360" s="85" t="str">
        <f t="shared" si="113"/>
        <v/>
      </c>
      <c r="T360" s="78">
        <f t="shared" si="114"/>
        <v>0.10546639145147928</v>
      </c>
      <c r="U360" s="104">
        <f t="shared" si="115"/>
        <v>0.834955137116138</v>
      </c>
      <c r="W360" s="13" t="str">
        <f t="shared" si="116"/>
        <v>Con</v>
      </c>
      <c r="X360" s="13" t="str">
        <f t="shared" si="117"/>
        <v>Con</v>
      </c>
      <c r="Y360" s="13" t="str">
        <f t="shared" si="118"/>
        <v>Con</v>
      </c>
      <c r="Z360" s="13" t="str">
        <f t="shared" si="119"/>
        <v>Lab</v>
      </c>
      <c r="AA360" s="13" t="str">
        <f t="shared" ref="AA360:AA368" si="125">G360</f>
        <v>Con</v>
      </c>
      <c r="AB360" s="13" t="str">
        <f t="shared" si="123"/>
        <v>Con</v>
      </c>
      <c r="AC360" s="13" t="str">
        <f t="shared" si="124"/>
        <v>Con</v>
      </c>
    </row>
    <row r="361" spans="1:29" ht="15.75" x14ac:dyDescent="0.25">
      <c r="A361" s="100" t="s">
        <v>371</v>
      </c>
      <c r="B361" s="101" t="s">
        <v>665</v>
      </c>
      <c r="C361" s="102">
        <v>2010</v>
      </c>
      <c r="D361" s="103">
        <v>76633</v>
      </c>
      <c r="E361" s="103">
        <v>54577</v>
      </c>
      <c r="F361" s="78">
        <f t="shared" si="107"/>
        <v>0.71218665587932095</v>
      </c>
      <c r="G361" s="81" t="s">
        <v>4</v>
      </c>
      <c r="H361" s="93">
        <v>27000</v>
      </c>
      <c r="I361" s="106">
        <v>11476</v>
      </c>
      <c r="J361" s="81" t="s">
        <v>8</v>
      </c>
      <c r="K361" s="106">
        <v>15524</v>
      </c>
      <c r="L361" s="94">
        <v>0.28444216428165708</v>
      </c>
      <c r="M361" s="95">
        <v>0.20257591377082981</v>
      </c>
      <c r="N361" s="107">
        <f t="shared" si="108"/>
        <v>7763</v>
      </c>
      <c r="O361" s="107">
        <f t="shared" si="109"/>
        <v>7763</v>
      </c>
      <c r="P361" s="108">
        <f t="shared" si="110"/>
        <v>3832</v>
      </c>
      <c r="Q361" s="96" t="str">
        <f t="shared" si="111"/>
        <v/>
      </c>
      <c r="R361" s="109">
        <f t="shared" si="112"/>
        <v>767</v>
      </c>
      <c r="S361" s="85" t="str">
        <f t="shared" si="113"/>
        <v/>
      </c>
      <c r="T361" s="78">
        <f t="shared" si="114"/>
        <v>0.20257591377082981</v>
      </c>
      <c r="U361" s="104">
        <f t="shared" si="115"/>
        <v>0.91476256965015079</v>
      </c>
      <c r="W361" s="13" t="str">
        <f t="shared" si="116"/>
        <v>Con</v>
      </c>
      <c r="X361" s="13" t="str">
        <f t="shared" si="117"/>
        <v>Con</v>
      </c>
      <c r="Y361" s="13" t="str">
        <f t="shared" si="118"/>
        <v>Con</v>
      </c>
      <c r="Z361" s="13" t="str">
        <f t="shared" si="119"/>
        <v>Con</v>
      </c>
      <c r="AA361" s="13" t="str">
        <f t="shared" si="125"/>
        <v>Con</v>
      </c>
      <c r="AB361" s="13" t="str">
        <f t="shared" si="123"/>
        <v>Con</v>
      </c>
      <c r="AC361" s="13" t="str">
        <f t="shared" si="124"/>
        <v>Con</v>
      </c>
    </row>
    <row r="362" spans="1:29" ht="15.75" x14ac:dyDescent="0.25">
      <c r="A362" s="100" t="s">
        <v>372</v>
      </c>
      <c r="B362" s="101" t="s">
        <v>664</v>
      </c>
      <c r="C362" s="102">
        <v>2010</v>
      </c>
      <c r="D362" s="103">
        <v>75903</v>
      </c>
      <c r="E362" s="103">
        <v>44332</v>
      </c>
      <c r="F362" s="78">
        <f t="shared" si="107"/>
        <v>0.58406123605127602</v>
      </c>
      <c r="G362" s="81" t="s">
        <v>7</v>
      </c>
      <c r="H362" s="93">
        <v>21295</v>
      </c>
      <c r="I362" s="106">
        <v>9284</v>
      </c>
      <c r="J362" s="81" t="s">
        <v>4</v>
      </c>
      <c r="K362" s="106">
        <v>12011</v>
      </c>
      <c r="L362" s="94">
        <v>0.27093296038978615</v>
      </c>
      <c r="M362" s="95">
        <v>0.15824143973228991</v>
      </c>
      <c r="N362" s="107">
        <f t="shared" si="108"/>
        <v>6006</v>
      </c>
      <c r="O362" s="107" t="str">
        <f t="shared" si="109"/>
        <v/>
      </c>
      <c r="P362" s="108">
        <f t="shared" si="110"/>
        <v>3796</v>
      </c>
      <c r="Q362" s="96" t="str">
        <f t="shared" si="111"/>
        <v/>
      </c>
      <c r="R362" s="109">
        <f t="shared" si="112"/>
        <v>760</v>
      </c>
      <c r="S362" s="85" t="str">
        <f t="shared" si="113"/>
        <v/>
      </c>
      <c r="T362" s="78">
        <f t="shared" si="114"/>
        <v>0.15824143973228991</v>
      </c>
      <c r="U362" s="104">
        <f t="shared" si="115"/>
        <v>0.7423026757835659</v>
      </c>
      <c r="W362" s="13" t="str">
        <f t="shared" si="116"/>
        <v>Lab</v>
      </c>
      <c r="X362" s="13" t="str">
        <f t="shared" si="117"/>
        <v>Lab</v>
      </c>
      <c r="Y362" s="13" t="str">
        <f t="shared" si="118"/>
        <v>Lab</v>
      </c>
      <c r="Z362" s="13" t="str">
        <f t="shared" si="119"/>
        <v>Con</v>
      </c>
      <c r="AA362" s="13" t="str">
        <f t="shared" si="125"/>
        <v>Lab</v>
      </c>
      <c r="AB362" s="13" t="str">
        <f t="shared" si="123"/>
        <v>Lab</v>
      </c>
      <c r="AC362" s="13" t="str">
        <f t="shared" si="124"/>
        <v>Lab</v>
      </c>
    </row>
    <row r="363" spans="1:29" ht="15.75" x14ac:dyDescent="0.25">
      <c r="A363" s="100" t="s">
        <v>373</v>
      </c>
      <c r="B363" s="101" t="s">
        <v>662</v>
      </c>
      <c r="C363" s="102">
        <v>2010</v>
      </c>
      <c r="D363" s="103">
        <v>68708</v>
      </c>
      <c r="E363" s="103">
        <v>50088</v>
      </c>
      <c r="F363" s="78">
        <f t="shared" si="107"/>
        <v>0.72899807882633749</v>
      </c>
      <c r="G363" s="81" t="s">
        <v>8</v>
      </c>
      <c r="H363" s="93">
        <v>26048</v>
      </c>
      <c r="I363" s="106">
        <v>18401</v>
      </c>
      <c r="J363" s="81" t="s">
        <v>4</v>
      </c>
      <c r="K363" s="106">
        <v>7647</v>
      </c>
      <c r="L363" s="94">
        <v>0.15267129851461428</v>
      </c>
      <c r="M363" s="95">
        <v>0.11129708330907609</v>
      </c>
      <c r="N363" s="107">
        <f t="shared" si="108"/>
        <v>3824</v>
      </c>
      <c r="O363" s="107" t="str">
        <f t="shared" si="109"/>
        <v/>
      </c>
      <c r="P363" s="108">
        <f t="shared" si="110"/>
        <v>3436</v>
      </c>
      <c r="Q363" s="96" t="str">
        <f t="shared" si="111"/>
        <v/>
      </c>
      <c r="R363" s="109">
        <f t="shared" si="112"/>
        <v>688</v>
      </c>
      <c r="S363" s="85" t="str">
        <f t="shared" si="113"/>
        <v/>
      </c>
      <c r="T363" s="78">
        <f t="shared" si="114"/>
        <v>0.11129708330907609</v>
      </c>
      <c r="U363" s="104">
        <f t="shared" si="115"/>
        <v>0.84029516213541355</v>
      </c>
      <c r="W363" s="13" t="str">
        <f t="shared" si="116"/>
        <v>LD</v>
      </c>
      <c r="X363" s="13" t="str">
        <f t="shared" si="117"/>
        <v>LD</v>
      </c>
      <c r="Y363" s="13" t="str">
        <f t="shared" si="118"/>
        <v>LD</v>
      </c>
      <c r="Z363" s="13" t="str">
        <f t="shared" si="119"/>
        <v>Con</v>
      </c>
      <c r="AA363" s="13" t="str">
        <f t="shared" si="125"/>
        <v>LD</v>
      </c>
      <c r="AB363" s="13" t="str">
        <f t="shared" si="123"/>
        <v>LD</v>
      </c>
      <c r="AC363" s="13" t="str">
        <f t="shared" si="124"/>
        <v>LD</v>
      </c>
    </row>
    <row r="364" spans="1:29" ht="15.75" x14ac:dyDescent="0.25">
      <c r="A364" s="100" t="s">
        <v>374</v>
      </c>
      <c r="B364" s="101" t="s">
        <v>666</v>
      </c>
      <c r="C364" s="102">
        <v>2010</v>
      </c>
      <c r="D364" s="103">
        <v>67058</v>
      </c>
      <c r="E364" s="103">
        <v>41220</v>
      </c>
      <c r="F364" s="78">
        <f t="shared" si="107"/>
        <v>0.61469175937248355</v>
      </c>
      <c r="G364" s="81" t="s">
        <v>7</v>
      </c>
      <c r="H364" s="93">
        <v>22132</v>
      </c>
      <c r="I364" s="106">
        <v>9633</v>
      </c>
      <c r="J364" s="81" t="s">
        <v>8</v>
      </c>
      <c r="K364" s="106">
        <v>12499</v>
      </c>
      <c r="L364" s="94">
        <v>0.30322658903444932</v>
      </c>
      <c r="M364" s="95">
        <v>0.18639088550210267</v>
      </c>
      <c r="N364" s="107">
        <f t="shared" si="108"/>
        <v>6250</v>
      </c>
      <c r="O364" s="107" t="str">
        <f t="shared" si="109"/>
        <v/>
      </c>
      <c r="P364" s="108">
        <f t="shared" si="110"/>
        <v>3353</v>
      </c>
      <c r="Q364" s="96" t="str">
        <f t="shared" si="111"/>
        <v/>
      </c>
      <c r="R364" s="109">
        <f t="shared" si="112"/>
        <v>671</v>
      </c>
      <c r="S364" s="85" t="str">
        <f t="shared" si="113"/>
        <v/>
      </c>
      <c r="T364" s="78">
        <f t="shared" si="114"/>
        <v>0.18639088550210267</v>
      </c>
      <c r="U364" s="104">
        <f t="shared" si="115"/>
        <v>0.80108264487458625</v>
      </c>
      <c r="W364" s="13" t="str">
        <f t="shared" si="116"/>
        <v>Lab</v>
      </c>
      <c r="X364" s="13" t="str">
        <f t="shared" si="117"/>
        <v>Lab</v>
      </c>
      <c r="Y364" s="13" t="str">
        <f t="shared" si="118"/>
        <v>Lab</v>
      </c>
      <c r="Z364" s="13" t="str">
        <f t="shared" si="119"/>
        <v>LD</v>
      </c>
      <c r="AA364" s="13" t="str">
        <f t="shared" si="125"/>
        <v>Lab</v>
      </c>
      <c r="AB364" s="13" t="str">
        <f t="shared" si="123"/>
        <v>Lab</v>
      </c>
      <c r="AC364" s="13" t="str">
        <f t="shared" si="124"/>
        <v>Lab</v>
      </c>
    </row>
    <row r="365" spans="1:29" ht="15.75" x14ac:dyDescent="0.25">
      <c r="A365" s="100" t="s">
        <v>375</v>
      </c>
      <c r="B365" s="101" t="s">
        <v>666</v>
      </c>
      <c r="C365" s="102">
        <v>2010</v>
      </c>
      <c r="D365" s="103">
        <v>65926</v>
      </c>
      <c r="E365" s="103">
        <v>41719</v>
      </c>
      <c r="F365" s="78">
        <f t="shared" si="107"/>
        <v>0.6328155811060886</v>
      </c>
      <c r="G365" s="81" t="s">
        <v>7</v>
      </c>
      <c r="H365" s="93">
        <v>17966</v>
      </c>
      <c r="I365" s="106">
        <v>11750</v>
      </c>
      <c r="J365" s="81" t="s">
        <v>8</v>
      </c>
      <c r="K365" s="106">
        <v>6216</v>
      </c>
      <c r="L365" s="94">
        <v>0.14899685994391046</v>
      </c>
      <c r="M365" s="95">
        <v>9.4287534508388199E-2</v>
      </c>
      <c r="N365" s="107">
        <f t="shared" si="108"/>
        <v>3109</v>
      </c>
      <c r="O365" s="107" t="str">
        <f t="shared" si="109"/>
        <v/>
      </c>
      <c r="P365" s="108">
        <f t="shared" si="110"/>
        <v>3297</v>
      </c>
      <c r="Q365" s="96" t="str">
        <f t="shared" si="111"/>
        <v/>
      </c>
      <c r="R365" s="109">
        <f t="shared" si="112"/>
        <v>660</v>
      </c>
      <c r="S365" s="85" t="str">
        <f t="shared" si="113"/>
        <v/>
      </c>
      <c r="T365" s="78">
        <f t="shared" si="114"/>
        <v>9.4287534508388199E-2</v>
      </c>
      <c r="U365" s="104">
        <f t="shared" si="115"/>
        <v>0.72710311561447682</v>
      </c>
      <c r="W365" s="13" t="str">
        <f t="shared" si="116"/>
        <v>Lab</v>
      </c>
      <c r="X365" s="13" t="str">
        <f t="shared" si="117"/>
        <v>Lab</v>
      </c>
      <c r="Y365" s="13" t="str">
        <f t="shared" si="118"/>
        <v>LD</v>
      </c>
      <c r="Z365" s="13" t="str">
        <f t="shared" si="119"/>
        <v>LD</v>
      </c>
      <c r="AA365" s="13" t="str">
        <f t="shared" si="125"/>
        <v>Lab</v>
      </c>
      <c r="AB365" s="13" t="str">
        <f t="shared" si="123"/>
        <v>Lab</v>
      </c>
      <c r="AC365" s="13" t="str">
        <f t="shared" si="124"/>
        <v>Lab</v>
      </c>
    </row>
    <row r="366" spans="1:29" ht="15.75" x14ac:dyDescent="0.25">
      <c r="A366" s="100" t="s">
        <v>376</v>
      </c>
      <c r="B366" s="101" t="s">
        <v>666</v>
      </c>
      <c r="C366" s="102">
        <v>2010</v>
      </c>
      <c r="D366" s="103">
        <v>69022</v>
      </c>
      <c r="E366" s="103">
        <v>45028</v>
      </c>
      <c r="F366" s="78">
        <f t="shared" si="107"/>
        <v>0.65237170757149898</v>
      </c>
      <c r="G366" s="81" t="s">
        <v>7</v>
      </c>
      <c r="H366" s="93">
        <v>18501</v>
      </c>
      <c r="I366" s="106">
        <v>12673</v>
      </c>
      <c r="J366" s="81" t="s">
        <v>8</v>
      </c>
      <c r="K366" s="106">
        <v>5828</v>
      </c>
      <c r="L366" s="94">
        <v>0.12943057653015902</v>
      </c>
      <c r="M366" s="95">
        <v>8.443684622294341E-2</v>
      </c>
      <c r="N366" s="107">
        <f t="shared" si="108"/>
        <v>2915</v>
      </c>
      <c r="O366" s="107" t="str">
        <f t="shared" si="109"/>
        <v/>
      </c>
      <c r="P366" s="108">
        <f t="shared" si="110"/>
        <v>3452</v>
      </c>
      <c r="Q366" s="96" t="str">
        <f t="shared" si="111"/>
        <v/>
      </c>
      <c r="R366" s="109">
        <f t="shared" si="112"/>
        <v>691</v>
      </c>
      <c r="S366" s="85" t="str">
        <f t="shared" si="113"/>
        <v/>
      </c>
      <c r="T366" s="78">
        <f t="shared" si="114"/>
        <v>8.443684622294341E-2</v>
      </c>
      <c r="U366" s="104">
        <f t="shared" si="115"/>
        <v>0.73680855379444243</v>
      </c>
      <c r="W366" s="13" t="str">
        <f t="shared" si="116"/>
        <v>Lab</v>
      </c>
      <c r="X366" s="13" t="str">
        <f t="shared" si="117"/>
        <v>Lab</v>
      </c>
      <c r="Y366" s="13" t="str">
        <f t="shared" si="118"/>
        <v>LD</v>
      </c>
      <c r="Z366" s="13" t="str">
        <f t="shared" si="119"/>
        <v>LD</v>
      </c>
      <c r="AA366" s="13" t="str">
        <f t="shared" si="125"/>
        <v>Lab</v>
      </c>
      <c r="AB366" s="13" t="str">
        <f t="shared" si="123"/>
        <v>Lab</v>
      </c>
      <c r="AC366" s="13" t="str">
        <f t="shared" si="124"/>
        <v>Lab</v>
      </c>
    </row>
    <row r="367" spans="1:29" ht="15.75" x14ac:dyDescent="0.25">
      <c r="A367" s="100" t="s">
        <v>377</v>
      </c>
      <c r="B367" s="101" t="s">
        <v>666</v>
      </c>
      <c r="C367" s="102">
        <v>2010</v>
      </c>
      <c r="D367" s="103">
        <v>63541</v>
      </c>
      <c r="E367" s="103">
        <v>40159</v>
      </c>
      <c r="F367" s="78">
        <f t="shared" si="107"/>
        <v>0.63201712280259992</v>
      </c>
      <c r="G367" s="81" t="s">
        <v>7</v>
      </c>
      <c r="H367" s="93">
        <v>17511</v>
      </c>
      <c r="I367" s="106">
        <v>11095</v>
      </c>
      <c r="J367" s="81" t="s">
        <v>8</v>
      </c>
      <c r="K367" s="106">
        <v>6416</v>
      </c>
      <c r="L367" s="94">
        <v>0.15976493438581638</v>
      </c>
      <c r="M367" s="95">
        <v>0.10097417415526982</v>
      </c>
      <c r="N367" s="107">
        <f t="shared" si="108"/>
        <v>3209</v>
      </c>
      <c r="O367" s="107" t="str">
        <f t="shared" si="109"/>
        <v/>
      </c>
      <c r="P367" s="108">
        <f t="shared" si="110"/>
        <v>3178</v>
      </c>
      <c r="Q367" s="96" t="str">
        <f t="shared" si="111"/>
        <v/>
      </c>
      <c r="R367" s="109">
        <f t="shared" si="112"/>
        <v>636</v>
      </c>
      <c r="S367" s="85" t="str">
        <f t="shared" si="113"/>
        <v/>
      </c>
      <c r="T367" s="78">
        <f t="shared" si="114"/>
        <v>0.10097417415526982</v>
      </c>
      <c r="U367" s="104">
        <f t="shared" si="115"/>
        <v>0.7329912969578698</v>
      </c>
      <c r="W367" s="13" t="str">
        <f t="shared" si="116"/>
        <v>Lab</v>
      </c>
      <c r="X367" s="13" t="str">
        <f t="shared" si="117"/>
        <v>Lab</v>
      </c>
      <c r="Y367" s="13" t="str">
        <f t="shared" si="118"/>
        <v>LD</v>
      </c>
      <c r="Z367" s="13" t="str">
        <f t="shared" si="119"/>
        <v>LD</v>
      </c>
      <c r="AA367" s="13" t="str">
        <f t="shared" si="125"/>
        <v>Lab</v>
      </c>
      <c r="AB367" s="13" t="str">
        <f t="shared" si="123"/>
        <v>Lab</v>
      </c>
      <c r="AC367" s="13" t="str">
        <f t="shared" si="124"/>
        <v>Lab</v>
      </c>
    </row>
    <row r="368" spans="1:29" ht="15.75" x14ac:dyDescent="0.25">
      <c r="A368" s="100" t="s">
        <v>378</v>
      </c>
      <c r="B368" s="101" t="s">
        <v>663</v>
      </c>
      <c r="C368" s="102">
        <v>2010</v>
      </c>
      <c r="D368" s="103">
        <v>72586</v>
      </c>
      <c r="E368" s="103">
        <v>51563</v>
      </c>
      <c r="F368" s="78">
        <f t="shared" si="107"/>
        <v>0.71037114595100981</v>
      </c>
      <c r="G368" s="81" t="s">
        <v>4</v>
      </c>
      <c r="H368" s="93">
        <v>28048</v>
      </c>
      <c r="I368" s="106">
        <v>10365</v>
      </c>
      <c r="J368" s="81" t="s">
        <v>8</v>
      </c>
      <c r="K368" s="106">
        <v>17683</v>
      </c>
      <c r="L368" s="94">
        <v>0.34293970482710473</v>
      </c>
      <c r="M368" s="95">
        <v>0.24361447111013143</v>
      </c>
      <c r="N368" s="107">
        <f t="shared" si="108"/>
        <v>8842</v>
      </c>
      <c r="O368" s="107">
        <f t="shared" si="109"/>
        <v>8842</v>
      </c>
      <c r="P368" s="108">
        <f t="shared" si="110"/>
        <v>3630</v>
      </c>
      <c r="Q368" s="96" t="str">
        <f t="shared" si="111"/>
        <v/>
      </c>
      <c r="R368" s="109">
        <f t="shared" si="112"/>
        <v>726</v>
      </c>
      <c r="S368" s="85" t="str">
        <f t="shared" si="113"/>
        <v/>
      </c>
      <c r="T368" s="78">
        <f t="shared" si="114"/>
        <v>0.24361447111013143</v>
      </c>
      <c r="U368" s="104">
        <f t="shared" si="115"/>
        <v>0.95398561706114127</v>
      </c>
      <c r="W368" s="13" t="str">
        <f t="shared" si="116"/>
        <v>Con</v>
      </c>
      <c r="X368" s="13" t="str">
        <f t="shared" si="117"/>
        <v>Con</v>
      </c>
      <c r="Y368" s="13" t="str">
        <f t="shared" si="118"/>
        <v>Con</v>
      </c>
      <c r="Z368" s="13" t="str">
        <f t="shared" si="119"/>
        <v>Con</v>
      </c>
      <c r="AA368" s="13" t="str">
        <f t="shared" si="125"/>
        <v>Con</v>
      </c>
      <c r="AB368" s="13" t="str">
        <f t="shared" si="123"/>
        <v>Con</v>
      </c>
      <c r="AC368" s="13" t="str">
        <f t="shared" si="124"/>
        <v>Con</v>
      </c>
    </row>
    <row r="369" spans="1:29" ht="15.75" x14ac:dyDescent="0.25">
      <c r="A369" s="100" t="s">
        <v>379</v>
      </c>
      <c r="B369" s="101" t="s">
        <v>665</v>
      </c>
      <c r="C369" s="102">
        <v>2010</v>
      </c>
      <c r="D369" s="103">
        <v>73540</v>
      </c>
      <c r="E369" s="103">
        <v>45721</v>
      </c>
      <c r="F369" s="78">
        <f t="shared" si="107"/>
        <v>0.62171607288550446</v>
      </c>
      <c r="G369" s="81" t="s">
        <v>4</v>
      </c>
      <c r="H369" s="93">
        <v>17163</v>
      </c>
      <c r="I369" s="106">
        <v>16105</v>
      </c>
      <c r="J369" s="81" t="s">
        <v>7</v>
      </c>
      <c r="K369" s="106">
        <v>1058</v>
      </c>
      <c r="L369" s="94">
        <v>2.3140351260908555E-2</v>
      </c>
      <c r="M369" s="95">
        <v>1.4386728311123198E-2</v>
      </c>
      <c r="N369" s="107">
        <f t="shared" si="108"/>
        <v>530</v>
      </c>
      <c r="O369" s="107">
        <f t="shared" si="109"/>
        <v>530</v>
      </c>
      <c r="P369" s="108">
        <f t="shared" si="110"/>
        <v>3677</v>
      </c>
      <c r="Q369" s="96" t="str">
        <f t="shared" si="111"/>
        <v>YES</v>
      </c>
      <c r="R369" s="109">
        <f t="shared" si="112"/>
        <v>736</v>
      </c>
      <c r="S369" s="85" t="str">
        <f t="shared" si="113"/>
        <v/>
      </c>
      <c r="T369" s="78">
        <f t="shared" si="114"/>
        <v>1.4386728311123198E-2</v>
      </c>
      <c r="U369" s="104">
        <f t="shared" si="115"/>
        <v>0.63610280119662765</v>
      </c>
      <c r="W369" s="13" t="str">
        <f t="shared" si="116"/>
        <v>Lab</v>
      </c>
      <c r="X369" s="13" t="str">
        <f t="shared" si="117"/>
        <v>Con</v>
      </c>
      <c r="Y369" s="13" t="str">
        <f t="shared" si="118"/>
        <v>Lab</v>
      </c>
      <c r="Z369" s="13" t="str">
        <f t="shared" si="119"/>
        <v>Lab</v>
      </c>
      <c r="AA369" s="13" t="str">
        <f>J369</f>
        <v>Lab</v>
      </c>
      <c r="AB369" s="13" t="str">
        <f>J369</f>
        <v>Lab</v>
      </c>
      <c r="AC369" s="13" t="str">
        <f>J369</f>
        <v>Lab</v>
      </c>
    </row>
    <row r="370" spans="1:29" ht="15.75" x14ac:dyDescent="0.25">
      <c r="A370" s="100" t="s">
        <v>380</v>
      </c>
      <c r="B370" s="101" t="s">
        <v>661</v>
      </c>
      <c r="C370" s="102">
        <v>2010</v>
      </c>
      <c r="D370" s="103">
        <v>80907</v>
      </c>
      <c r="E370" s="103">
        <v>51450</v>
      </c>
      <c r="F370" s="78">
        <f t="shared" si="107"/>
        <v>0.63591531017093705</v>
      </c>
      <c r="G370" s="81" t="s">
        <v>7</v>
      </c>
      <c r="H370" s="93">
        <v>25634</v>
      </c>
      <c r="I370" s="106">
        <v>13081</v>
      </c>
      <c r="J370" s="81" t="s">
        <v>12</v>
      </c>
      <c r="K370" s="106">
        <v>12553</v>
      </c>
      <c r="L370" s="94">
        <v>0.24398445092322643</v>
      </c>
      <c r="M370" s="95">
        <v>0.15515344778572929</v>
      </c>
      <c r="N370" s="107">
        <f t="shared" si="108"/>
        <v>6277</v>
      </c>
      <c r="O370" s="107" t="str">
        <f t="shared" si="109"/>
        <v/>
      </c>
      <c r="P370" s="108">
        <f t="shared" si="110"/>
        <v>4046</v>
      </c>
      <c r="Q370" s="96" t="str">
        <f t="shared" si="111"/>
        <v/>
      </c>
      <c r="R370" s="109">
        <f t="shared" si="112"/>
        <v>810</v>
      </c>
      <c r="S370" s="85" t="str">
        <f t="shared" si="113"/>
        <v/>
      </c>
      <c r="T370" s="78">
        <f t="shared" si="114"/>
        <v>0.15515344778572929</v>
      </c>
      <c r="U370" s="104">
        <f t="shared" si="115"/>
        <v>0.79106875795666631</v>
      </c>
      <c r="W370" s="13" t="str">
        <f t="shared" si="116"/>
        <v>Lab</v>
      </c>
      <c r="X370" s="13" t="str">
        <f t="shared" si="117"/>
        <v>Lab</v>
      </c>
      <c r="Y370" s="13" t="str">
        <f t="shared" si="118"/>
        <v>Lab</v>
      </c>
      <c r="Z370" s="13" t="str">
        <f t="shared" si="119"/>
        <v>SNP</v>
      </c>
      <c r="AA370" s="13" t="str">
        <f t="shared" ref="AA370:AA377" si="126">G370</f>
        <v>Lab</v>
      </c>
      <c r="AB370" s="13" t="str">
        <f t="shared" ref="AB370:AB377" si="127">G370</f>
        <v>Lab</v>
      </c>
      <c r="AC370" s="13" t="str">
        <f t="shared" ref="AC370:AC377" si="128">G370</f>
        <v>Lab</v>
      </c>
    </row>
    <row r="371" spans="1:29" ht="15.75" x14ac:dyDescent="0.25">
      <c r="A371" s="100" t="s">
        <v>381</v>
      </c>
      <c r="B371" s="101" t="s">
        <v>664</v>
      </c>
      <c r="C371" s="102">
        <v>2010</v>
      </c>
      <c r="D371" s="103">
        <v>74539</v>
      </c>
      <c r="E371" s="103">
        <v>38801</v>
      </c>
      <c r="F371" s="78">
        <f t="shared" si="107"/>
        <v>0.52054629120326268</v>
      </c>
      <c r="G371" s="81" t="s">
        <v>7</v>
      </c>
      <c r="H371" s="93">
        <v>22998</v>
      </c>
      <c r="I371" s="106">
        <v>8825</v>
      </c>
      <c r="J371" s="81" t="s">
        <v>8</v>
      </c>
      <c r="K371" s="106">
        <v>14173</v>
      </c>
      <c r="L371" s="94">
        <v>0.36527409087394652</v>
      </c>
      <c r="M371" s="95">
        <v>0.19014207327707644</v>
      </c>
      <c r="N371" s="107">
        <f t="shared" si="108"/>
        <v>7087</v>
      </c>
      <c r="O371" s="107" t="str">
        <f t="shared" si="109"/>
        <v/>
      </c>
      <c r="P371" s="108">
        <f t="shared" si="110"/>
        <v>3727</v>
      </c>
      <c r="Q371" s="96" t="str">
        <f t="shared" si="111"/>
        <v/>
      </c>
      <c r="R371" s="109">
        <f t="shared" si="112"/>
        <v>746</v>
      </c>
      <c r="S371" s="85" t="str">
        <f t="shared" si="113"/>
        <v/>
      </c>
      <c r="T371" s="78">
        <f t="shared" si="114"/>
        <v>0.19014207327707644</v>
      </c>
      <c r="U371" s="104">
        <f t="shared" si="115"/>
        <v>0.71068836448033912</v>
      </c>
      <c r="W371" s="13" t="str">
        <f t="shared" si="116"/>
        <v>Lab</v>
      </c>
      <c r="X371" s="13" t="str">
        <f t="shared" si="117"/>
        <v>Lab</v>
      </c>
      <c r="Y371" s="13" t="str">
        <f t="shared" si="118"/>
        <v>LD</v>
      </c>
      <c r="Z371" s="13" t="str">
        <f t="shared" si="119"/>
        <v>LD</v>
      </c>
      <c r="AA371" s="13" t="str">
        <f t="shared" si="126"/>
        <v>Lab</v>
      </c>
      <c r="AB371" s="13" t="str">
        <f t="shared" si="127"/>
        <v>Lab</v>
      </c>
      <c r="AC371" s="13" t="str">
        <f t="shared" si="128"/>
        <v>Lab</v>
      </c>
    </row>
    <row r="372" spans="1:29" ht="15.75" x14ac:dyDescent="0.25">
      <c r="A372" s="100" t="s">
        <v>382</v>
      </c>
      <c r="B372" s="101" t="s">
        <v>664</v>
      </c>
      <c r="C372" s="102">
        <v>2010</v>
      </c>
      <c r="D372" s="103">
        <v>62612</v>
      </c>
      <c r="E372" s="103">
        <v>34335</v>
      </c>
      <c r="F372" s="78">
        <f t="shared" si="107"/>
        <v>0.54837730786430716</v>
      </c>
      <c r="G372" s="81" t="s">
        <v>7</v>
      </c>
      <c r="H372" s="93">
        <v>24709</v>
      </c>
      <c r="I372" s="106">
        <v>4891</v>
      </c>
      <c r="J372" s="81" t="s">
        <v>8</v>
      </c>
      <c r="K372" s="106">
        <v>19818</v>
      </c>
      <c r="L372" s="94">
        <v>0.57719528178243773</v>
      </c>
      <c r="M372" s="95">
        <v>0.31652079473583339</v>
      </c>
      <c r="N372" s="107">
        <f t="shared" si="108"/>
        <v>9910</v>
      </c>
      <c r="O372" s="107" t="str">
        <f t="shared" si="109"/>
        <v/>
      </c>
      <c r="P372" s="108">
        <f t="shared" si="110"/>
        <v>3131</v>
      </c>
      <c r="Q372" s="96" t="str">
        <f t="shared" si="111"/>
        <v/>
      </c>
      <c r="R372" s="109">
        <f t="shared" si="112"/>
        <v>627</v>
      </c>
      <c r="S372" s="85" t="str">
        <f t="shared" si="113"/>
        <v/>
      </c>
      <c r="T372" s="78">
        <f t="shared" si="114"/>
        <v>0.31652079473583339</v>
      </c>
      <c r="U372" s="104">
        <f t="shared" si="115"/>
        <v>0.86489810260014055</v>
      </c>
      <c r="W372" s="13" t="str">
        <f t="shared" si="116"/>
        <v>Lab</v>
      </c>
      <c r="X372" s="13" t="str">
        <f t="shared" si="117"/>
        <v>Lab</v>
      </c>
      <c r="Y372" s="13" t="str">
        <f t="shared" si="118"/>
        <v>Lab</v>
      </c>
      <c r="Z372" s="13" t="str">
        <f t="shared" si="119"/>
        <v>Lab</v>
      </c>
      <c r="AA372" s="13" t="str">
        <f t="shared" si="126"/>
        <v>Lab</v>
      </c>
      <c r="AB372" s="13" t="str">
        <f t="shared" si="127"/>
        <v>Lab</v>
      </c>
      <c r="AC372" s="13" t="str">
        <f t="shared" si="128"/>
        <v>Lab</v>
      </c>
    </row>
    <row r="373" spans="1:29" ht="15.75" x14ac:dyDescent="0.25">
      <c r="A373" s="100" t="s">
        <v>383</v>
      </c>
      <c r="B373" s="101" t="s">
        <v>664</v>
      </c>
      <c r="C373" s="102">
        <v>2010</v>
      </c>
      <c r="D373" s="103">
        <v>62518</v>
      </c>
      <c r="E373" s="103">
        <v>37914</v>
      </c>
      <c r="F373" s="78">
        <f t="shared" si="107"/>
        <v>0.60644934258933425</v>
      </c>
      <c r="G373" s="81" t="s">
        <v>7</v>
      </c>
      <c r="H373" s="93">
        <v>20132</v>
      </c>
      <c r="I373" s="106">
        <v>12965</v>
      </c>
      <c r="J373" s="81" t="s">
        <v>8</v>
      </c>
      <c r="K373" s="106">
        <v>7167</v>
      </c>
      <c r="L373" s="94">
        <v>0.18903307485361609</v>
      </c>
      <c r="M373" s="95">
        <v>0.11463898397261589</v>
      </c>
      <c r="N373" s="107">
        <f t="shared" si="108"/>
        <v>3584</v>
      </c>
      <c r="O373" s="107" t="str">
        <f t="shared" si="109"/>
        <v/>
      </c>
      <c r="P373" s="108">
        <f t="shared" si="110"/>
        <v>3126</v>
      </c>
      <c r="Q373" s="96" t="str">
        <f t="shared" si="111"/>
        <v/>
      </c>
      <c r="R373" s="109">
        <f t="shared" si="112"/>
        <v>626</v>
      </c>
      <c r="S373" s="85" t="str">
        <f t="shared" si="113"/>
        <v/>
      </c>
      <c r="T373" s="78">
        <f t="shared" si="114"/>
        <v>0.11463898397261589</v>
      </c>
      <c r="U373" s="104">
        <f t="shared" si="115"/>
        <v>0.7210883265619501</v>
      </c>
      <c r="W373" s="13" t="str">
        <f t="shared" si="116"/>
        <v>Lab</v>
      </c>
      <c r="X373" s="13" t="str">
        <f t="shared" si="117"/>
        <v>Lab</v>
      </c>
      <c r="Y373" s="13" t="str">
        <f t="shared" si="118"/>
        <v>LD</v>
      </c>
      <c r="Z373" s="13" t="str">
        <f t="shared" si="119"/>
        <v>LD</v>
      </c>
      <c r="AA373" s="13" t="str">
        <f t="shared" si="126"/>
        <v>Lab</v>
      </c>
      <c r="AB373" s="13" t="str">
        <f t="shared" si="127"/>
        <v>Lab</v>
      </c>
      <c r="AC373" s="13" t="str">
        <f t="shared" si="128"/>
        <v>Lab</v>
      </c>
    </row>
    <row r="374" spans="1:29" ht="15.75" x14ac:dyDescent="0.25">
      <c r="A374" s="100" t="s">
        <v>384</v>
      </c>
      <c r="B374" s="101" t="s">
        <v>664</v>
      </c>
      <c r="C374" s="102">
        <v>2010</v>
      </c>
      <c r="D374" s="103">
        <v>63082</v>
      </c>
      <c r="E374" s="103">
        <v>35784</v>
      </c>
      <c r="F374" s="78">
        <f t="shared" si="107"/>
        <v>0.56726165942741191</v>
      </c>
      <c r="G374" s="81" t="s">
        <v>7</v>
      </c>
      <c r="H374" s="93">
        <v>22953</v>
      </c>
      <c r="I374" s="106">
        <v>4486</v>
      </c>
      <c r="J374" s="81" t="s">
        <v>8</v>
      </c>
      <c r="K374" s="106">
        <v>18467</v>
      </c>
      <c r="L374" s="94">
        <v>0.51606863402638048</v>
      </c>
      <c r="M374" s="95">
        <v>0.29274594971624235</v>
      </c>
      <c r="N374" s="107">
        <f t="shared" si="108"/>
        <v>9234</v>
      </c>
      <c r="O374" s="107" t="str">
        <f t="shared" si="109"/>
        <v/>
      </c>
      <c r="P374" s="108">
        <f t="shared" si="110"/>
        <v>3155</v>
      </c>
      <c r="Q374" s="96" t="str">
        <f t="shared" si="111"/>
        <v/>
      </c>
      <c r="R374" s="109">
        <f t="shared" si="112"/>
        <v>631</v>
      </c>
      <c r="S374" s="85" t="str">
        <f t="shared" si="113"/>
        <v/>
      </c>
      <c r="T374" s="78">
        <f t="shared" si="114"/>
        <v>0.29274594971624235</v>
      </c>
      <c r="U374" s="104">
        <f t="shared" si="115"/>
        <v>0.86000760914365426</v>
      </c>
      <c r="W374" s="13" t="str">
        <f t="shared" si="116"/>
        <v>Lab</v>
      </c>
      <c r="X374" s="13" t="str">
        <f t="shared" si="117"/>
        <v>Lab</v>
      </c>
      <c r="Y374" s="13" t="str">
        <f t="shared" si="118"/>
        <v>Lab</v>
      </c>
      <c r="Z374" s="13" t="str">
        <f t="shared" si="119"/>
        <v>Lab</v>
      </c>
      <c r="AA374" s="13" t="str">
        <f t="shared" si="126"/>
        <v>Lab</v>
      </c>
      <c r="AB374" s="13" t="str">
        <f t="shared" si="127"/>
        <v>Lab</v>
      </c>
      <c r="AC374" s="13" t="str">
        <f t="shared" si="128"/>
        <v>Lab</v>
      </c>
    </row>
    <row r="375" spans="1:29" ht="15.75" x14ac:dyDescent="0.25">
      <c r="A375" s="100" t="s">
        <v>385</v>
      </c>
      <c r="B375" s="101" t="s">
        <v>661</v>
      </c>
      <c r="C375" s="102">
        <v>2010</v>
      </c>
      <c r="D375" s="103">
        <v>75924</v>
      </c>
      <c r="E375" s="103">
        <v>47907</v>
      </c>
      <c r="F375" s="78">
        <f t="shared" si="107"/>
        <v>0.63098624940730208</v>
      </c>
      <c r="G375" s="81" t="s">
        <v>7</v>
      </c>
      <c r="H375" s="93">
        <v>23215</v>
      </c>
      <c r="I375" s="106">
        <v>12424</v>
      </c>
      <c r="J375" s="81" t="s">
        <v>12</v>
      </c>
      <c r="K375" s="106">
        <v>10791</v>
      </c>
      <c r="L375" s="94">
        <v>0.22524891978207778</v>
      </c>
      <c r="M375" s="95">
        <v>0.14212897107633951</v>
      </c>
      <c r="N375" s="107">
        <f t="shared" si="108"/>
        <v>5396</v>
      </c>
      <c r="O375" s="107" t="str">
        <f t="shared" si="109"/>
        <v/>
      </c>
      <c r="P375" s="108">
        <f t="shared" si="110"/>
        <v>3797</v>
      </c>
      <c r="Q375" s="96" t="str">
        <f t="shared" si="111"/>
        <v/>
      </c>
      <c r="R375" s="109">
        <f t="shared" si="112"/>
        <v>760</v>
      </c>
      <c r="S375" s="85" t="str">
        <f t="shared" si="113"/>
        <v/>
      </c>
      <c r="T375" s="78">
        <f t="shared" si="114"/>
        <v>0.14212897107633951</v>
      </c>
      <c r="U375" s="104">
        <f t="shared" si="115"/>
        <v>0.77311522048364156</v>
      </c>
      <c r="W375" s="13" t="str">
        <f t="shared" si="116"/>
        <v>Lab</v>
      </c>
      <c r="X375" s="13" t="str">
        <f t="shared" si="117"/>
        <v>Lab</v>
      </c>
      <c r="Y375" s="13" t="str">
        <f t="shared" si="118"/>
        <v>Lab</v>
      </c>
      <c r="Z375" s="13" t="str">
        <f t="shared" si="119"/>
        <v>SNP</v>
      </c>
      <c r="AA375" s="13" t="str">
        <f t="shared" si="126"/>
        <v>Lab</v>
      </c>
      <c r="AB375" s="13" t="str">
        <f t="shared" si="127"/>
        <v>Lab</v>
      </c>
      <c r="AC375" s="13" t="str">
        <f t="shared" si="128"/>
        <v>Lab</v>
      </c>
    </row>
    <row r="376" spans="1:29" ht="15.75" x14ac:dyDescent="0.25">
      <c r="A376" s="100" t="s">
        <v>386</v>
      </c>
      <c r="B376" s="101" t="s">
        <v>672</v>
      </c>
      <c r="C376" s="102">
        <v>2010</v>
      </c>
      <c r="D376" s="103">
        <v>55637</v>
      </c>
      <c r="E376" s="103">
        <v>37461</v>
      </c>
      <c r="F376" s="78">
        <f t="shared" si="107"/>
        <v>0.67331092618221688</v>
      </c>
      <c r="G376" s="81" t="s">
        <v>7</v>
      </c>
      <c r="H376" s="93">
        <v>15916</v>
      </c>
      <c r="I376" s="106">
        <v>11215</v>
      </c>
      <c r="J376" s="81" t="s">
        <v>9</v>
      </c>
      <c r="K376" s="106">
        <v>4701</v>
      </c>
      <c r="L376" s="94">
        <v>0.12549051013053575</v>
      </c>
      <c r="M376" s="95">
        <v>8.44941316030699E-2</v>
      </c>
      <c r="N376" s="107">
        <f t="shared" si="108"/>
        <v>2351</v>
      </c>
      <c r="O376" s="107" t="str">
        <f t="shared" si="109"/>
        <v/>
      </c>
      <c r="P376" s="108">
        <f t="shared" si="110"/>
        <v>2782</v>
      </c>
      <c r="Q376" s="96" t="str">
        <f t="shared" si="111"/>
        <v/>
      </c>
      <c r="R376" s="109">
        <f t="shared" si="112"/>
        <v>557</v>
      </c>
      <c r="S376" s="85" t="str">
        <f t="shared" si="113"/>
        <v/>
      </c>
      <c r="T376" s="78">
        <f t="shared" si="114"/>
        <v>8.44941316030699E-2</v>
      </c>
      <c r="U376" s="104">
        <f t="shared" si="115"/>
        <v>0.75780505778528684</v>
      </c>
      <c r="W376" s="13" t="str">
        <f t="shared" si="116"/>
        <v>Lab</v>
      </c>
      <c r="X376" s="13" t="str">
        <f t="shared" si="117"/>
        <v>Lab</v>
      </c>
      <c r="Y376" s="13" t="str">
        <f t="shared" si="118"/>
        <v>Lab</v>
      </c>
      <c r="Z376" s="13" t="str">
        <f t="shared" si="119"/>
        <v>PC</v>
      </c>
      <c r="AA376" s="13" t="str">
        <f t="shared" si="126"/>
        <v>Lab</v>
      </c>
      <c r="AB376" s="13" t="str">
        <f t="shared" si="127"/>
        <v>Lab</v>
      </c>
      <c r="AC376" s="13" t="str">
        <f t="shared" si="128"/>
        <v>Lab</v>
      </c>
    </row>
    <row r="377" spans="1:29" ht="15.75" x14ac:dyDescent="0.25">
      <c r="A377" s="100" t="s">
        <v>387</v>
      </c>
      <c r="B377" s="101" t="s">
        <v>674</v>
      </c>
      <c r="C377" s="102">
        <v>2010</v>
      </c>
      <c r="D377" s="103">
        <v>63220</v>
      </c>
      <c r="E377" s="103">
        <v>34950</v>
      </c>
      <c r="F377" s="78">
        <f t="shared" si="107"/>
        <v>0.55283138247390062</v>
      </c>
      <c r="G377" s="81" t="s">
        <v>5</v>
      </c>
      <c r="H377" s="93">
        <v>12097</v>
      </c>
      <c r="I377" s="106">
        <v>6742</v>
      </c>
      <c r="J377" s="81" t="s">
        <v>11</v>
      </c>
      <c r="K377" s="106">
        <v>5355</v>
      </c>
      <c r="L377" s="94">
        <v>0.15321888412017168</v>
      </c>
      <c r="M377" s="95">
        <v>8.4704207529262887E-2</v>
      </c>
      <c r="N377" s="107">
        <f t="shared" si="108"/>
        <v>2678</v>
      </c>
      <c r="O377" s="107" t="str">
        <f t="shared" si="109"/>
        <v/>
      </c>
      <c r="P377" s="108">
        <f t="shared" si="110"/>
        <v>3161</v>
      </c>
      <c r="Q377" s="96" t="str">
        <f t="shared" si="111"/>
        <v/>
      </c>
      <c r="R377" s="109">
        <f t="shared" si="112"/>
        <v>633</v>
      </c>
      <c r="S377" s="85" t="str">
        <f t="shared" si="113"/>
        <v/>
      </c>
      <c r="T377" s="78">
        <f t="shared" si="114"/>
        <v>8.4704207529262887E-2</v>
      </c>
      <c r="U377" s="104">
        <f t="shared" si="115"/>
        <v>0.63753559000316351</v>
      </c>
      <c r="W377" s="13" t="str">
        <f t="shared" si="116"/>
        <v>DUP</v>
      </c>
      <c r="X377" s="13" t="str">
        <f t="shared" si="117"/>
        <v>DUP</v>
      </c>
      <c r="Y377" s="13" t="str">
        <f t="shared" si="118"/>
        <v>SF</v>
      </c>
      <c r="Z377" s="13" t="str">
        <f t="shared" si="119"/>
        <v>SF</v>
      </c>
      <c r="AA377" s="13" t="str">
        <f t="shared" si="126"/>
        <v>DUP</v>
      </c>
      <c r="AB377" s="13" t="str">
        <f t="shared" si="127"/>
        <v>DUP</v>
      </c>
      <c r="AC377" s="13" t="str">
        <f t="shared" si="128"/>
        <v>DUP</v>
      </c>
    </row>
    <row r="378" spans="1:29" ht="15.75" x14ac:dyDescent="0.25">
      <c r="A378" s="100" t="s">
        <v>388</v>
      </c>
      <c r="B378" s="101" t="s">
        <v>665</v>
      </c>
      <c r="C378" s="102">
        <v>2010</v>
      </c>
      <c r="D378" s="103">
        <v>77505</v>
      </c>
      <c r="E378" s="103">
        <v>52838</v>
      </c>
      <c r="F378" s="78">
        <f t="shared" si="107"/>
        <v>0.68173666215082895</v>
      </c>
      <c r="G378" s="81" t="s">
        <v>4</v>
      </c>
      <c r="H378" s="93">
        <v>21971</v>
      </c>
      <c r="I378" s="106">
        <v>18227</v>
      </c>
      <c r="J378" s="81" t="s">
        <v>7</v>
      </c>
      <c r="K378" s="106">
        <v>3744</v>
      </c>
      <c r="L378" s="94">
        <v>7.0858094553162498E-2</v>
      </c>
      <c r="M378" s="95">
        <v>4.8306560867040833E-2</v>
      </c>
      <c r="N378" s="107">
        <f t="shared" si="108"/>
        <v>1873</v>
      </c>
      <c r="O378" s="107">
        <f t="shared" si="109"/>
        <v>1873</v>
      </c>
      <c r="P378" s="108">
        <f t="shared" si="110"/>
        <v>3876</v>
      </c>
      <c r="Q378" s="96" t="str">
        <f t="shared" si="111"/>
        <v>YES</v>
      </c>
      <c r="R378" s="109">
        <f t="shared" si="112"/>
        <v>776</v>
      </c>
      <c r="S378" s="85" t="str">
        <f t="shared" si="113"/>
        <v/>
      </c>
      <c r="T378" s="78">
        <f t="shared" si="114"/>
        <v>4.8306560867040833E-2</v>
      </c>
      <c r="U378" s="104">
        <f t="shared" si="115"/>
        <v>0.73004322301786984</v>
      </c>
      <c r="W378" s="13" t="str">
        <f t="shared" si="116"/>
        <v>Lab</v>
      </c>
      <c r="X378" s="13" t="str">
        <f t="shared" si="117"/>
        <v>Con</v>
      </c>
      <c r="Y378" s="13" t="str">
        <f t="shared" si="118"/>
        <v>Lab</v>
      </c>
      <c r="Z378" s="13" t="str">
        <f t="shared" si="119"/>
        <v>Lab</v>
      </c>
      <c r="AA378" s="13" t="str">
        <f>J378</f>
        <v>Lab</v>
      </c>
      <c r="AB378" s="13" t="str">
        <f>J378</f>
        <v>Lab</v>
      </c>
      <c r="AC378" s="13" t="str">
        <f>J378</f>
        <v>Lab</v>
      </c>
    </row>
    <row r="379" spans="1:29" ht="15.75" x14ac:dyDescent="0.25">
      <c r="A379" s="100" t="s">
        <v>389</v>
      </c>
      <c r="B379" s="101" t="s">
        <v>665</v>
      </c>
      <c r="C379" s="102">
        <v>2010</v>
      </c>
      <c r="D379" s="103">
        <v>77650</v>
      </c>
      <c r="E379" s="103">
        <v>50494</v>
      </c>
      <c r="F379" s="78">
        <f t="shared" si="107"/>
        <v>0.65027688345138446</v>
      </c>
      <c r="G379" s="81" t="s">
        <v>4</v>
      </c>
      <c r="H379" s="93">
        <v>25065</v>
      </c>
      <c r="I379" s="106">
        <v>11194</v>
      </c>
      <c r="J379" s="81" t="s">
        <v>8</v>
      </c>
      <c r="K379" s="106">
        <v>13871</v>
      </c>
      <c r="L379" s="94">
        <v>0.27470590565215669</v>
      </c>
      <c r="M379" s="95">
        <v>0.17863490019317449</v>
      </c>
      <c r="N379" s="107">
        <f t="shared" si="108"/>
        <v>6936</v>
      </c>
      <c r="O379" s="107">
        <f t="shared" si="109"/>
        <v>6936</v>
      </c>
      <c r="P379" s="108">
        <f t="shared" si="110"/>
        <v>3883</v>
      </c>
      <c r="Q379" s="96" t="str">
        <f t="shared" si="111"/>
        <v/>
      </c>
      <c r="R379" s="109">
        <f t="shared" si="112"/>
        <v>777</v>
      </c>
      <c r="S379" s="85" t="str">
        <f t="shared" si="113"/>
        <v/>
      </c>
      <c r="T379" s="78">
        <f t="shared" si="114"/>
        <v>0.17863490019317449</v>
      </c>
      <c r="U379" s="104">
        <f t="shared" si="115"/>
        <v>0.82891178364455897</v>
      </c>
      <c r="W379" s="13" t="str">
        <f t="shared" si="116"/>
        <v>Con</v>
      </c>
      <c r="X379" s="13" t="str">
        <f t="shared" si="117"/>
        <v>Con</v>
      </c>
      <c r="Y379" s="13" t="str">
        <f t="shared" si="118"/>
        <v>Con</v>
      </c>
      <c r="Z379" s="13" t="str">
        <f t="shared" si="119"/>
        <v>LD</v>
      </c>
      <c r="AA379" s="13" t="str">
        <f>G379</f>
        <v>Con</v>
      </c>
      <c r="AB379" s="13" t="str">
        <f t="shared" ref="AB379:AB384" si="129">G379</f>
        <v>Con</v>
      </c>
      <c r="AC379" s="13" t="str">
        <f t="shared" ref="AC379:AC398" si="130">G379</f>
        <v>Con</v>
      </c>
    </row>
    <row r="380" spans="1:29" ht="15.75" x14ac:dyDescent="0.25">
      <c r="A380" s="100" t="s">
        <v>390</v>
      </c>
      <c r="B380" s="101" t="s">
        <v>663</v>
      </c>
      <c r="C380" s="102">
        <v>2010</v>
      </c>
      <c r="D380" s="103">
        <v>66632</v>
      </c>
      <c r="E380" s="103">
        <v>48732</v>
      </c>
      <c r="F380" s="78">
        <f t="shared" si="107"/>
        <v>0.73136030735982716</v>
      </c>
      <c r="G380" s="81" t="s">
        <v>4</v>
      </c>
      <c r="H380" s="93">
        <v>25720</v>
      </c>
      <c r="I380" s="106">
        <v>15971</v>
      </c>
      <c r="J380" s="81" t="s">
        <v>8</v>
      </c>
      <c r="K380" s="106">
        <v>9749</v>
      </c>
      <c r="L380" s="94">
        <v>0.20005335303291472</v>
      </c>
      <c r="M380" s="95">
        <v>0.1463110817625165</v>
      </c>
      <c r="N380" s="107">
        <f t="shared" si="108"/>
        <v>4875</v>
      </c>
      <c r="O380" s="107">
        <f t="shared" si="109"/>
        <v>4875</v>
      </c>
      <c r="P380" s="108">
        <f t="shared" si="110"/>
        <v>3332</v>
      </c>
      <c r="Q380" s="96" t="str">
        <f t="shared" si="111"/>
        <v/>
      </c>
      <c r="R380" s="109">
        <f t="shared" si="112"/>
        <v>667</v>
      </c>
      <c r="S380" s="85" t="str">
        <f t="shared" si="113"/>
        <v/>
      </c>
      <c r="T380" s="78">
        <f t="shared" si="114"/>
        <v>0.1463110817625165</v>
      </c>
      <c r="U380" s="104">
        <f t="shared" si="115"/>
        <v>0.87767138912234366</v>
      </c>
      <c r="W380" s="13" t="str">
        <f t="shared" si="116"/>
        <v>Con</v>
      </c>
      <c r="X380" s="13" t="str">
        <f t="shared" si="117"/>
        <v>Con</v>
      </c>
      <c r="Y380" s="13" t="str">
        <f t="shared" si="118"/>
        <v>Con</v>
      </c>
      <c r="Z380" s="13" t="str">
        <f t="shared" si="119"/>
        <v>Con</v>
      </c>
      <c r="AA380" s="13" t="str">
        <f>G380</f>
        <v>Con</v>
      </c>
      <c r="AB380" s="13" t="str">
        <f t="shared" si="129"/>
        <v>Con</v>
      </c>
      <c r="AC380" s="13" t="str">
        <f t="shared" si="130"/>
        <v>Con</v>
      </c>
    </row>
    <row r="381" spans="1:29" ht="15.75" x14ac:dyDescent="0.25">
      <c r="A381" s="100" t="s">
        <v>391</v>
      </c>
      <c r="B381" s="101" t="s">
        <v>668</v>
      </c>
      <c r="C381" s="102">
        <v>2010</v>
      </c>
      <c r="D381" s="103">
        <v>65645</v>
      </c>
      <c r="E381" s="103">
        <v>43018</v>
      </c>
      <c r="F381" s="78">
        <f t="shared" si="107"/>
        <v>0.65531266661588849</v>
      </c>
      <c r="G381" s="81" t="s">
        <v>7</v>
      </c>
      <c r="H381" s="93">
        <v>21192</v>
      </c>
      <c r="I381" s="106">
        <v>13672</v>
      </c>
      <c r="J381" s="81" t="s">
        <v>4</v>
      </c>
      <c r="K381" s="106">
        <v>7520</v>
      </c>
      <c r="L381" s="94">
        <v>0.17481054442326469</v>
      </c>
      <c r="M381" s="95">
        <v>0.11455556401858481</v>
      </c>
      <c r="N381" s="107">
        <f t="shared" si="108"/>
        <v>3761</v>
      </c>
      <c r="O381" s="107" t="str">
        <f t="shared" si="109"/>
        <v/>
      </c>
      <c r="P381" s="108">
        <f t="shared" si="110"/>
        <v>3283</v>
      </c>
      <c r="Q381" s="96" t="str">
        <f t="shared" si="111"/>
        <v/>
      </c>
      <c r="R381" s="109">
        <f t="shared" si="112"/>
        <v>657</v>
      </c>
      <c r="S381" s="85" t="str">
        <f t="shared" si="113"/>
        <v/>
      </c>
      <c r="T381" s="78">
        <f t="shared" si="114"/>
        <v>0.11455556401858481</v>
      </c>
      <c r="U381" s="104">
        <f t="shared" si="115"/>
        <v>0.76986823063447329</v>
      </c>
      <c r="W381" s="13" t="str">
        <f t="shared" si="116"/>
        <v>Lab</v>
      </c>
      <c r="X381" s="13" t="str">
        <f t="shared" si="117"/>
        <v>Lab</v>
      </c>
      <c r="Y381" s="13" t="str">
        <f t="shared" si="118"/>
        <v>Lab</v>
      </c>
      <c r="Z381" s="13" t="str">
        <f t="shared" si="119"/>
        <v>Con</v>
      </c>
      <c r="AA381" s="13" t="str">
        <f>G381</f>
        <v>Lab</v>
      </c>
      <c r="AB381" s="13" t="str">
        <f t="shared" si="129"/>
        <v>Lab</v>
      </c>
      <c r="AC381" s="13" t="str">
        <f t="shared" si="130"/>
        <v>Lab</v>
      </c>
    </row>
    <row r="382" spans="1:29" ht="15.75" x14ac:dyDescent="0.25">
      <c r="A382" s="100" t="s">
        <v>392</v>
      </c>
      <c r="B382" s="101" t="s">
        <v>668</v>
      </c>
      <c r="C382" s="102">
        <v>2010</v>
      </c>
      <c r="D382" s="103">
        <v>65219</v>
      </c>
      <c r="E382" s="103">
        <v>42216</v>
      </c>
      <c r="F382" s="78">
        <f t="shared" si="107"/>
        <v>0.64729603336451036</v>
      </c>
      <c r="G382" s="81" t="s">
        <v>7</v>
      </c>
      <c r="H382" s="93">
        <v>14725</v>
      </c>
      <c r="I382" s="106">
        <v>12396</v>
      </c>
      <c r="J382" s="81" t="s">
        <v>4</v>
      </c>
      <c r="K382" s="106">
        <v>2329</v>
      </c>
      <c r="L382" s="94">
        <v>5.5168656433579683E-2</v>
      </c>
      <c r="M382" s="95">
        <v>3.5710452475505604E-2</v>
      </c>
      <c r="N382" s="107">
        <f t="shared" si="108"/>
        <v>1165</v>
      </c>
      <c r="O382" s="107" t="str">
        <f t="shared" si="109"/>
        <v/>
      </c>
      <c r="P382" s="108">
        <f t="shared" si="110"/>
        <v>3261</v>
      </c>
      <c r="Q382" s="96" t="str">
        <f t="shared" si="111"/>
        <v>YES</v>
      </c>
      <c r="R382" s="109">
        <f t="shared" si="112"/>
        <v>653</v>
      </c>
      <c r="S382" s="85" t="str">
        <f t="shared" si="113"/>
        <v/>
      </c>
      <c r="T382" s="78">
        <f t="shared" si="114"/>
        <v>3.5710452475505604E-2</v>
      </c>
      <c r="U382" s="104">
        <f t="shared" si="115"/>
        <v>0.683006485840016</v>
      </c>
      <c r="W382" s="13" t="str">
        <f t="shared" si="116"/>
        <v>Con</v>
      </c>
      <c r="X382" s="13" t="str">
        <f t="shared" si="117"/>
        <v>Lab</v>
      </c>
      <c r="Y382" s="13" t="str">
        <f t="shared" si="118"/>
        <v>Con</v>
      </c>
      <c r="Z382" s="13" t="str">
        <f t="shared" si="119"/>
        <v>Con</v>
      </c>
      <c r="AA382" s="13" t="str">
        <f>J382</f>
        <v>Con</v>
      </c>
      <c r="AB382" s="13" t="str">
        <f t="shared" si="129"/>
        <v>Lab</v>
      </c>
      <c r="AC382" s="13" t="str">
        <f t="shared" si="130"/>
        <v>Lab</v>
      </c>
    </row>
    <row r="383" spans="1:29" ht="15.75" x14ac:dyDescent="0.25">
      <c r="A383" s="100" t="s">
        <v>393</v>
      </c>
      <c r="B383" s="101" t="s">
        <v>664</v>
      </c>
      <c r="C383" s="102">
        <v>2010</v>
      </c>
      <c r="D383" s="103">
        <v>75370</v>
      </c>
      <c r="E383" s="103">
        <v>50059</v>
      </c>
      <c r="F383" s="78">
        <f t="shared" si="107"/>
        <v>0.66417672814117024</v>
      </c>
      <c r="G383" s="81" t="s">
        <v>4</v>
      </c>
      <c r="H383" s="93">
        <v>23503</v>
      </c>
      <c r="I383" s="106">
        <v>11544</v>
      </c>
      <c r="J383" s="81" t="s">
        <v>8</v>
      </c>
      <c r="K383" s="106">
        <v>11959</v>
      </c>
      <c r="L383" s="94">
        <v>0.23889810024171479</v>
      </c>
      <c r="M383" s="95">
        <v>0.15867055857768342</v>
      </c>
      <c r="N383" s="107">
        <f t="shared" si="108"/>
        <v>5980</v>
      </c>
      <c r="O383" s="107">
        <f t="shared" si="109"/>
        <v>5980</v>
      </c>
      <c r="P383" s="108">
        <f t="shared" si="110"/>
        <v>3769</v>
      </c>
      <c r="Q383" s="96" t="str">
        <f t="shared" si="111"/>
        <v/>
      </c>
      <c r="R383" s="109">
        <f t="shared" si="112"/>
        <v>754</v>
      </c>
      <c r="S383" s="85" t="str">
        <f t="shared" si="113"/>
        <v/>
      </c>
      <c r="T383" s="78">
        <f t="shared" si="114"/>
        <v>0.15867055857768342</v>
      </c>
      <c r="U383" s="104">
        <f t="shared" si="115"/>
        <v>0.82284728671885365</v>
      </c>
      <c r="W383" s="13" t="str">
        <f t="shared" si="116"/>
        <v>Con</v>
      </c>
      <c r="X383" s="13" t="str">
        <f t="shared" si="117"/>
        <v>Con</v>
      </c>
      <c r="Y383" s="13" t="str">
        <f t="shared" si="118"/>
        <v>Con</v>
      </c>
      <c r="Z383" s="13" t="str">
        <f t="shared" si="119"/>
        <v>LD</v>
      </c>
      <c r="AA383" s="13" t="str">
        <f t="shared" ref="AA383:AA389" si="131">G383</f>
        <v>Con</v>
      </c>
      <c r="AB383" s="13" t="str">
        <f t="shared" si="129"/>
        <v>Con</v>
      </c>
      <c r="AC383" s="13" t="str">
        <f t="shared" si="130"/>
        <v>Con</v>
      </c>
    </row>
    <row r="384" spans="1:29" ht="15.75" x14ac:dyDescent="0.25">
      <c r="A384" s="100" t="s">
        <v>394</v>
      </c>
      <c r="B384" s="101" t="s">
        <v>662</v>
      </c>
      <c r="C384" s="102">
        <v>2010</v>
      </c>
      <c r="D384" s="103">
        <v>72844</v>
      </c>
      <c r="E384" s="103">
        <v>53720</v>
      </c>
      <c r="F384" s="78">
        <f t="shared" si="107"/>
        <v>0.73746636648179675</v>
      </c>
      <c r="G384" s="81" t="s">
        <v>4</v>
      </c>
      <c r="H384" s="93">
        <v>31937</v>
      </c>
      <c r="I384" s="106">
        <v>15168</v>
      </c>
      <c r="J384" s="81" t="s">
        <v>8</v>
      </c>
      <c r="K384" s="106">
        <v>16769</v>
      </c>
      <c r="L384" s="94">
        <v>0.31215562174236783</v>
      </c>
      <c r="M384" s="95">
        <v>0.23020427214321015</v>
      </c>
      <c r="N384" s="107">
        <f t="shared" si="108"/>
        <v>8385</v>
      </c>
      <c r="O384" s="107">
        <f t="shared" si="109"/>
        <v>8385</v>
      </c>
      <c r="P384" s="108">
        <f t="shared" si="110"/>
        <v>3643</v>
      </c>
      <c r="Q384" s="96" t="str">
        <f t="shared" si="111"/>
        <v/>
      </c>
      <c r="R384" s="109">
        <f t="shared" si="112"/>
        <v>729</v>
      </c>
      <c r="S384" s="85" t="str">
        <f t="shared" si="113"/>
        <v/>
      </c>
      <c r="T384" s="78">
        <f t="shared" si="114"/>
        <v>0.23020427214321015</v>
      </c>
      <c r="U384" s="104">
        <f t="shared" si="115"/>
        <v>0.96767063862500691</v>
      </c>
      <c r="W384" s="13" t="str">
        <f t="shared" si="116"/>
        <v>Con</v>
      </c>
      <c r="X384" s="13" t="str">
        <f t="shared" si="117"/>
        <v>Con</v>
      </c>
      <c r="Y384" s="13" t="str">
        <f t="shared" si="118"/>
        <v>Con</v>
      </c>
      <c r="Z384" s="13" t="str">
        <f t="shared" si="119"/>
        <v>Con</v>
      </c>
      <c r="AA384" s="13" t="str">
        <f t="shared" si="131"/>
        <v>Con</v>
      </c>
      <c r="AB384" s="13" t="str">
        <f t="shared" si="129"/>
        <v>Con</v>
      </c>
      <c r="AC384" s="13" t="str">
        <f t="shared" si="130"/>
        <v>Con</v>
      </c>
    </row>
    <row r="385" spans="1:29" ht="15.75" x14ac:dyDescent="0.25">
      <c r="A385" s="100" t="s">
        <v>395</v>
      </c>
      <c r="B385" s="101" t="s">
        <v>662</v>
      </c>
      <c r="C385" s="102">
        <v>2010</v>
      </c>
      <c r="D385" s="103">
        <v>71041</v>
      </c>
      <c r="E385" s="103">
        <v>48928</v>
      </c>
      <c r="F385" s="78">
        <f t="shared" si="107"/>
        <v>0.68872904379161326</v>
      </c>
      <c r="G385" s="81" t="s">
        <v>4</v>
      </c>
      <c r="H385" s="93">
        <v>23491</v>
      </c>
      <c r="I385" s="106">
        <v>17602</v>
      </c>
      <c r="J385" s="81" t="s">
        <v>8</v>
      </c>
      <c r="K385" s="106">
        <v>5889</v>
      </c>
      <c r="L385" s="94">
        <v>0.12036052975801177</v>
      </c>
      <c r="M385" s="95">
        <v>8.2895792570487459E-2</v>
      </c>
      <c r="N385" s="107">
        <f t="shared" si="108"/>
        <v>2945</v>
      </c>
      <c r="O385" s="107">
        <f t="shared" si="109"/>
        <v>2945</v>
      </c>
      <c r="P385" s="108">
        <f t="shared" si="110"/>
        <v>3553</v>
      </c>
      <c r="Q385" s="96" t="str">
        <f t="shared" si="111"/>
        <v/>
      </c>
      <c r="R385" s="109">
        <f t="shared" si="112"/>
        <v>711</v>
      </c>
      <c r="S385" s="85" t="str">
        <f t="shared" si="113"/>
        <v/>
      </c>
      <c r="T385" s="78">
        <f t="shared" si="114"/>
        <v>8.2895792570487459E-2</v>
      </c>
      <c r="U385" s="104">
        <f t="shared" si="115"/>
        <v>0.77162483636210077</v>
      </c>
      <c r="W385" s="13" t="str">
        <f t="shared" si="116"/>
        <v>Con</v>
      </c>
      <c r="X385" s="13" t="str">
        <f t="shared" si="117"/>
        <v>Con</v>
      </c>
      <c r="Y385" s="13" t="str">
        <f t="shared" si="118"/>
        <v>Con</v>
      </c>
      <c r="Z385" s="13" t="str">
        <f t="shared" si="119"/>
        <v>LD</v>
      </c>
      <c r="AA385" s="13" t="str">
        <f t="shared" si="131"/>
        <v>Con</v>
      </c>
      <c r="AB385" s="13" t="str">
        <f>J385</f>
        <v>LD</v>
      </c>
      <c r="AC385" s="13" t="str">
        <f t="shared" si="130"/>
        <v>Con</v>
      </c>
    </row>
    <row r="386" spans="1:29" ht="15.75" x14ac:dyDescent="0.25">
      <c r="A386" s="100" t="s">
        <v>396</v>
      </c>
      <c r="B386" s="101" t="s">
        <v>664</v>
      </c>
      <c r="C386" s="102">
        <v>2010</v>
      </c>
      <c r="D386" s="103">
        <v>73813</v>
      </c>
      <c r="E386" s="103">
        <v>43771</v>
      </c>
      <c r="F386" s="78">
        <f t="shared" ref="F386:F449" si="132">E386/D386</f>
        <v>0.59299852329535452</v>
      </c>
      <c r="G386" s="81" t="s">
        <v>7</v>
      </c>
      <c r="H386" s="93">
        <v>20700</v>
      </c>
      <c r="I386" s="106">
        <v>8210</v>
      </c>
      <c r="J386" s="81" t="s">
        <v>4</v>
      </c>
      <c r="K386" s="106">
        <v>12490</v>
      </c>
      <c r="L386" s="94">
        <v>0.2853487468872084</v>
      </c>
      <c r="M386" s="95">
        <v>0.16921138552829448</v>
      </c>
      <c r="N386" s="107">
        <f t="shared" ref="N386:N449" si="133">EVEN(K386+1)/2</f>
        <v>6246</v>
      </c>
      <c r="O386" s="107" t="str">
        <f t="shared" ref="O386:O449" si="134">IF(G386="con",N386,"")</f>
        <v/>
      </c>
      <c r="P386" s="108">
        <f t="shared" ref="P386:P449" si="135">ROUNDUP((D386/10)/2,0)</f>
        <v>3691</v>
      </c>
      <c r="Q386" s="96" t="str">
        <f t="shared" ref="Q386:Q449" si="136">IF(P386&gt;K386,"YES","")</f>
        <v/>
      </c>
      <c r="R386" s="109">
        <f t="shared" ref="R386:R449" si="137">ROUNDUP(D386/100,0)</f>
        <v>739</v>
      </c>
      <c r="S386" s="85" t="str">
        <f t="shared" ref="S386:S449" si="138">IF(R386&gt;K386,"YES","")</f>
        <v/>
      </c>
      <c r="T386" s="78">
        <f t="shared" ref="T386:T449" si="139">K386/D386</f>
        <v>0.16921138552829448</v>
      </c>
      <c r="U386" s="104">
        <f t="shared" ref="U386:U449" si="140">F386+T386</f>
        <v>0.76220990882364903</v>
      </c>
      <c r="W386" s="13" t="str">
        <f t="shared" ref="W386:W449" si="141">IF(Q386="YES",J386,G386)</f>
        <v>Lab</v>
      </c>
      <c r="X386" s="13" t="str">
        <f t="shared" ref="X386:X449" si="142">IF(S386="YES",J386,G386)</f>
        <v>Lab</v>
      </c>
      <c r="Y386" s="13" t="str">
        <f t="shared" ref="Y386:Y449" si="143">IF(U386&lt;74%,J386,G386)</f>
        <v>Lab</v>
      </c>
      <c r="Z386" s="13" t="str">
        <f t="shared" ref="Z386:Z449" si="144">IF(U386&lt;84.5%,J386,G386)</f>
        <v>Con</v>
      </c>
      <c r="AA386" s="13" t="str">
        <f t="shared" si="131"/>
        <v>Lab</v>
      </c>
      <c r="AB386" s="13" t="str">
        <f t="shared" ref="AB386:AB398" si="145">G386</f>
        <v>Lab</v>
      </c>
      <c r="AC386" s="13" t="str">
        <f t="shared" si="130"/>
        <v>Lab</v>
      </c>
    </row>
    <row r="387" spans="1:29" ht="15.75" x14ac:dyDescent="0.25">
      <c r="A387" s="100" t="s">
        <v>397</v>
      </c>
      <c r="B387" s="101" t="s">
        <v>668</v>
      </c>
      <c r="C387" s="102">
        <v>2010</v>
      </c>
      <c r="D387" s="103">
        <v>68777</v>
      </c>
      <c r="E387" s="103">
        <v>47895</v>
      </c>
      <c r="F387" s="78">
        <f t="shared" si="132"/>
        <v>0.69638105762100699</v>
      </c>
      <c r="G387" s="81" t="s">
        <v>4</v>
      </c>
      <c r="H387" s="93">
        <v>28661</v>
      </c>
      <c r="I387" s="106">
        <v>9254</v>
      </c>
      <c r="J387" s="81" t="s">
        <v>8</v>
      </c>
      <c r="K387" s="106">
        <v>19407</v>
      </c>
      <c r="L387" s="94">
        <v>0.40519887253366738</v>
      </c>
      <c r="M387" s="95">
        <v>0.28217281940183492</v>
      </c>
      <c r="N387" s="107">
        <f t="shared" si="133"/>
        <v>9704</v>
      </c>
      <c r="O387" s="107">
        <f t="shared" si="134"/>
        <v>9704</v>
      </c>
      <c r="P387" s="108">
        <f t="shared" si="135"/>
        <v>3439</v>
      </c>
      <c r="Q387" s="96" t="str">
        <f t="shared" si="136"/>
        <v/>
      </c>
      <c r="R387" s="109">
        <f t="shared" si="137"/>
        <v>688</v>
      </c>
      <c r="S387" s="85" t="str">
        <f t="shared" si="138"/>
        <v/>
      </c>
      <c r="T387" s="78">
        <f t="shared" si="139"/>
        <v>0.28217281940183492</v>
      </c>
      <c r="U387" s="104">
        <f t="shared" si="140"/>
        <v>0.97855387702284191</v>
      </c>
      <c r="W387" s="13" t="str">
        <f t="shared" si="141"/>
        <v>Con</v>
      </c>
      <c r="X387" s="13" t="str">
        <f t="shared" si="142"/>
        <v>Con</v>
      </c>
      <c r="Y387" s="13" t="str">
        <f t="shared" si="143"/>
        <v>Con</v>
      </c>
      <c r="Z387" s="13" t="str">
        <f t="shared" si="144"/>
        <v>Con</v>
      </c>
      <c r="AA387" s="13" t="str">
        <f t="shared" si="131"/>
        <v>Con</v>
      </c>
      <c r="AB387" s="13" t="str">
        <f t="shared" si="145"/>
        <v>Con</v>
      </c>
      <c r="AC387" s="13" t="str">
        <f t="shared" si="130"/>
        <v>Con</v>
      </c>
    </row>
    <row r="388" spans="1:29" ht="15.75" x14ac:dyDescent="0.25">
      <c r="A388" s="100" t="s">
        <v>398</v>
      </c>
      <c r="B388" s="101" t="s">
        <v>664</v>
      </c>
      <c r="C388" s="102">
        <v>2010</v>
      </c>
      <c r="D388" s="103">
        <v>90110</v>
      </c>
      <c r="E388" s="103">
        <v>39927</v>
      </c>
      <c r="F388" s="78">
        <f t="shared" si="132"/>
        <v>0.44309177671734545</v>
      </c>
      <c r="G388" s="81" t="s">
        <v>7</v>
      </c>
      <c r="H388" s="93">
        <v>21059</v>
      </c>
      <c r="I388" s="106">
        <v>10620</v>
      </c>
      <c r="J388" s="81" t="s">
        <v>8</v>
      </c>
      <c r="K388" s="106">
        <v>10439</v>
      </c>
      <c r="L388" s="94">
        <v>0.2614521501740677</v>
      </c>
      <c r="M388" s="95">
        <v>0.11584729774719787</v>
      </c>
      <c r="N388" s="107">
        <f t="shared" si="133"/>
        <v>5220</v>
      </c>
      <c r="O388" s="107" t="str">
        <f t="shared" si="134"/>
        <v/>
      </c>
      <c r="P388" s="108">
        <f t="shared" si="135"/>
        <v>4506</v>
      </c>
      <c r="Q388" s="96" t="str">
        <f t="shared" si="136"/>
        <v/>
      </c>
      <c r="R388" s="109">
        <f t="shared" si="137"/>
        <v>902</v>
      </c>
      <c r="S388" s="85" t="str">
        <f t="shared" si="138"/>
        <v/>
      </c>
      <c r="T388" s="78">
        <f t="shared" si="139"/>
        <v>0.11584729774719787</v>
      </c>
      <c r="U388" s="104">
        <f t="shared" si="140"/>
        <v>0.55893907446454327</v>
      </c>
      <c r="W388" s="13" t="str">
        <f t="shared" si="141"/>
        <v>Lab</v>
      </c>
      <c r="X388" s="13" t="str">
        <f t="shared" si="142"/>
        <v>Lab</v>
      </c>
      <c r="Y388" s="13" t="str">
        <f t="shared" si="143"/>
        <v>LD</v>
      </c>
      <c r="Z388" s="13" t="str">
        <f t="shared" si="144"/>
        <v>LD</v>
      </c>
      <c r="AA388" s="13" t="str">
        <f t="shared" si="131"/>
        <v>Lab</v>
      </c>
      <c r="AB388" s="13" t="str">
        <f t="shared" si="145"/>
        <v>Lab</v>
      </c>
      <c r="AC388" s="13" t="str">
        <f t="shared" si="130"/>
        <v>Lab</v>
      </c>
    </row>
    <row r="389" spans="1:29" ht="15.75" x14ac:dyDescent="0.25">
      <c r="A389" s="100" t="s">
        <v>399</v>
      </c>
      <c r="B389" s="101" t="s">
        <v>664</v>
      </c>
      <c r="C389" s="102">
        <v>2010</v>
      </c>
      <c r="D389" s="103">
        <v>75933</v>
      </c>
      <c r="E389" s="103">
        <v>38325</v>
      </c>
      <c r="F389" s="78">
        <f t="shared" si="132"/>
        <v>0.50472126743313184</v>
      </c>
      <c r="G389" s="81" t="s">
        <v>7</v>
      </c>
      <c r="H389" s="93">
        <v>19211</v>
      </c>
      <c r="I389" s="106">
        <v>12508</v>
      </c>
      <c r="J389" s="81" t="s">
        <v>8</v>
      </c>
      <c r="K389" s="106">
        <v>6703</v>
      </c>
      <c r="L389" s="94">
        <v>0.17489889106327464</v>
      </c>
      <c r="M389" s="95">
        <v>8.8275189970105222E-2</v>
      </c>
      <c r="N389" s="107">
        <f t="shared" si="133"/>
        <v>3352</v>
      </c>
      <c r="O389" s="107" t="str">
        <f t="shared" si="134"/>
        <v/>
      </c>
      <c r="P389" s="108">
        <f t="shared" si="135"/>
        <v>3797</v>
      </c>
      <c r="Q389" s="96" t="str">
        <f t="shared" si="136"/>
        <v/>
      </c>
      <c r="R389" s="109">
        <f t="shared" si="137"/>
        <v>760</v>
      </c>
      <c r="S389" s="85" t="str">
        <f t="shared" si="138"/>
        <v/>
      </c>
      <c r="T389" s="78">
        <f t="shared" si="139"/>
        <v>8.8275189970105222E-2</v>
      </c>
      <c r="U389" s="104">
        <f t="shared" si="140"/>
        <v>0.59299645740323703</v>
      </c>
      <c r="W389" s="13" t="str">
        <f t="shared" si="141"/>
        <v>Lab</v>
      </c>
      <c r="X389" s="13" t="str">
        <f t="shared" si="142"/>
        <v>Lab</v>
      </c>
      <c r="Y389" s="13" t="str">
        <f t="shared" si="143"/>
        <v>LD</v>
      </c>
      <c r="Z389" s="13" t="str">
        <f t="shared" si="144"/>
        <v>LD</v>
      </c>
      <c r="AA389" s="13" t="str">
        <f t="shared" si="131"/>
        <v>Lab</v>
      </c>
      <c r="AB389" s="13" t="str">
        <f t="shared" si="145"/>
        <v>Lab</v>
      </c>
      <c r="AC389" s="13" t="str">
        <f t="shared" si="130"/>
        <v>Lab</v>
      </c>
    </row>
    <row r="390" spans="1:29" ht="15.75" x14ac:dyDescent="0.25">
      <c r="A390" s="100" t="s">
        <v>400</v>
      </c>
      <c r="B390" s="101" t="s">
        <v>664</v>
      </c>
      <c r="C390" s="102">
        <v>2010</v>
      </c>
      <c r="D390" s="103">
        <v>74371</v>
      </c>
      <c r="E390" s="103">
        <v>45031</v>
      </c>
      <c r="F390" s="78">
        <f t="shared" si="132"/>
        <v>0.60549138777211553</v>
      </c>
      <c r="G390" s="81" t="s">
        <v>8</v>
      </c>
      <c r="H390" s="93">
        <v>20110</v>
      </c>
      <c r="I390" s="106">
        <v>18216</v>
      </c>
      <c r="J390" s="81" t="s">
        <v>7</v>
      </c>
      <c r="K390" s="106">
        <v>1894</v>
      </c>
      <c r="L390" s="94">
        <v>4.2059914281272898E-2</v>
      </c>
      <c r="M390" s="95">
        <v>2.5466915867744147E-2</v>
      </c>
      <c r="N390" s="107">
        <f t="shared" si="133"/>
        <v>948</v>
      </c>
      <c r="O390" s="107" t="str">
        <f t="shared" si="134"/>
        <v/>
      </c>
      <c r="P390" s="108">
        <f t="shared" si="135"/>
        <v>3719</v>
      </c>
      <c r="Q390" s="96" t="str">
        <f t="shared" si="136"/>
        <v>YES</v>
      </c>
      <c r="R390" s="109">
        <f t="shared" si="137"/>
        <v>744</v>
      </c>
      <c r="S390" s="85" t="str">
        <f t="shared" si="138"/>
        <v/>
      </c>
      <c r="T390" s="78">
        <f t="shared" si="139"/>
        <v>2.5466915867744147E-2</v>
      </c>
      <c r="U390" s="104">
        <f t="shared" si="140"/>
        <v>0.63095830363985972</v>
      </c>
      <c r="W390" s="13" t="str">
        <f t="shared" si="141"/>
        <v>Lab</v>
      </c>
      <c r="X390" s="13" t="str">
        <f t="shared" si="142"/>
        <v>LD</v>
      </c>
      <c r="Y390" s="13" t="str">
        <f t="shared" si="143"/>
        <v>Lab</v>
      </c>
      <c r="Z390" s="13" t="str">
        <f t="shared" si="144"/>
        <v>Lab</v>
      </c>
      <c r="AA390" s="13" t="str">
        <f>J390</f>
        <v>Lab</v>
      </c>
      <c r="AB390" s="13" t="str">
        <f t="shared" si="145"/>
        <v>LD</v>
      </c>
      <c r="AC390" s="13" t="str">
        <f t="shared" si="130"/>
        <v>LD</v>
      </c>
    </row>
    <row r="391" spans="1:29" ht="15.75" x14ac:dyDescent="0.25">
      <c r="A391" s="100" t="s">
        <v>401</v>
      </c>
      <c r="B391" s="101" t="s">
        <v>665</v>
      </c>
      <c r="C391" s="102">
        <v>2010</v>
      </c>
      <c r="D391" s="103">
        <v>80069</v>
      </c>
      <c r="E391" s="103">
        <v>48395</v>
      </c>
      <c r="F391" s="78">
        <f t="shared" si="132"/>
        <v>0.60441619103523214</v>
      </c>
      <c r="G391" s="81" t="s">
        <v>7</v>
      </c>
      <c r="H391" s="93">
        <v>18753</v>
      </c>
      <c r="I391" s="106">
        <v>12741</v>
      </c>
      <c r="J391" s="81" t="s">
        <v>4</v>
      </c>
      <c r="K391" s="106">
        <v>6012</v>
      </c>
      <c r="L391" s="94">
        <v>0.12422770947411922</v>
      </c>
      <c r="M391" s="95">
        <v>7.508523898137856E-2</v>
      </c>
      <c r="N391" s="107">
        <f t="shared" si="133"/>
        <v>3007</v>
      </c>
      <c r="O391" s="107" t="str">
        <f t="shared" si="134"/>
        <v/>
      </c>
      <c r="P391" s="108">
        <f t="shared" si="135"/>
        <v>4004</v>
      </c>
      <c r="Q391" s="96" t="str">
        <f t="shared" si="136"/>
        <v/>
      </c>
      <c r="R391" s="109">
        <f t="shared" si="137"/>
        <v>801</v>
      </c>
      <c r="S391" s="85" t="str">
        <f t="shared" si="138"/>
        <v/>
      </c>
      <c r="T391" s="78">
        <f t="shared" si="139"/>
        <v>7.508523898137856E-2</v>
      </c>
      <c r="U391" s="104">
        <f t="shared" si="140"/>
        <v>0.67950143001661067</v>
      </c>
      <c r="W391" s="13" t="str">
        <f t="shared" si="141"/>
        <v>Lab</v>
      </c>
      <c r="X391" s="13" t="str">
        <f t="shared" si="142"/>
        <v>Lab</v>
      </c>
      <c r="Y391" s="13" t="str">
        <f t="shared" si="143"/>
        <v>Con</v>
      </c>
      <c r="Z391" s="13" t="str">
        <f t="shared" si="144"/>
        <v>Con</v>
      </c>
      <c r="AA391" s="13" t="str">
        <f>G391</f>
        <v>Lab</v>
      </c>
      <c r="AB391" s="13" t="str">
        <f t="shared" si="145"/>
        <v>Lab</v>
      </c>
      <c r="AC391" s="13" t="str">
        <f t="shared" si="130"/>
        <v>Lab</v>
      </c>
    </row>
    <row r="392" spans="1:29" ht="15.75" x14ac:dyDescent="0.25">
      <c r="A392" s="100" t="s">
        <v>402</v>
      </c>
      <c r="B392" s="101" t="s">
        <v>662</v>
      </c>
      <c r="C392" s="102">
        <v>2010</v>
      </c>
      <c r="D392" s="103">
        <v>70488</v>
      </c>
      <c r="E392" s="103">
        <v>51238</v>
      </c>
      <c r="F392" s="78">
        <f t="shared" si="132"/>
        <v>0.72690387016229718</v>
      </c>
      <c r="G392" s="81" t="s">
        <v>4</v>
      </c>
      <c r="H392" s="93">
        <v>28818</v>
      </c>
      <c r="I392" s="106">
        <v>16693</v>
      </c>
      <c r="J392" s="81" t="s">
        <v>8</v>
      </c>
      <c r="K392" s="106">
        <v>12125</v>
      </c>
      <c r="L392" s="94">
        <v>0.23664077442523127</v>
      </c>
      <c r="M392" s="95">
        <v>0.17201509476790375</v>
      </c>
      <c r="N392" s="107">
        <f t="shared" si="133"/>
        <v>6063</v>
      </c>
      <c r="O392" s="107">
        <f t="shared" si="134"/>
        <v>6063</v>
      </c>
      <c r="P392" s="108">
        <f t="shared" si="135"/>
        <v>3525</v>
      </c>
      <c r="Q392" s="96" t="str">
        <f t="shared" si="136"/>
        <v/>
      </c>
      <c r="R392" s="109">
        <f t="shared" si="137"/>
        <v>705</v>
      </c>
      <c r="S392" s="85" t="str">
        <f t="shared" si="138"/>
        <v/>
      </c>
      <c r="T392" s="78">
        <f t="shared" si="139"/>
        <v>0.17201509476790375</v>
      </c>
      <c r="U392" s="104">
        <f t="shared" si="140"/>
        <v>0.89891896493020096</v>
      </c>
      <c r="W392" s="13" t="str">
        <f t="shared" si="141"/>
        <v>Con</v>
      </c>
      <c r="X392" s="13" t="str">
        <f t="shared" si="142"/>
        <v>Con</v>
      </c>
      <c r="Y392" s="13" t="str">
        <f t="shared" si="143"/>
        <v>Con</v>
      </c>
      <c r="Z392" s="13" t="str">
        <f t="shared" si="144"/>
        <v>Con</v>
      </c>
      <c r="AA392" s="13" t="str">
        <f>G392</f>
        <v>Con</v>
      </c>
      <c r="AB392" s="13" t="str">
        <f t="shared" si="145"/>
        <v>Con</v>
      </c>
      <c r="AC392" s="13" t="str">
        <f t="shared" si="130"/>
        <v>Con</v>
      </c>
    </row>
    <row r="393" spans="1:29" ht="15.75" x14ac:dyDescent="0.25">
      <c r="A393" s="100" t="s">
        <v>403</v>
      </c>
      <c r="B393" s="101" t="s">
        <v>663</v>
      </c>
      <c r="C393" s="102">
        <v>2010</v>
      </c>
      <c r="D393" s="103">
        <v>82228</v>
      </c>
      <c r="E393" s="103">
        <v>52162</v>
      </c>
      <c r="F393" s="78">
        <f t="shared" si="132"/>
        <v>0.63435812618572751</v>
      </c>
      <c r="G393" s="81" t="s">
        <v>4</v>
      </c>
      <c r="H393" s="93">
        <v>26956</v>
      </c>
      <c r="I393" s="106">
        <v>10703</v>
      </c>
      <c r="J393" s="81" t="s">
        <v>7</v>
      </c>
      <c r="K393" s="106">
        <v>16253</v>
      </c>
      <c r="L393" s="94">
        <v>0.31158697902687782</v>
      </c>
      <c r="M393" s="95">
        <v>0.19765773215936178</v>
      </c>
      <c r="N393" s="107">
        <f t="shared" si="133"/>
        <v>8127</v>
      </c>
      <c r="O393" s="107">
        <f t="shared" si="134"/>
        <v>8127</v>
      </c>
      <c r="P393" s="108">
        <f t="shared" si="135"/>
        <v>4112</v>
      </c>
      <c r="Q393" s="96" t="str">
        <f t="shared" si="136"/>
        <v/>
      </c>
      <c r="R393" s="109">
        <f t="shared" si="137"/>
        <v>823</v>
      </c>
      <c r="S393" s="85" t="str">
        <f t="shared" si="138"/>
        <v/>
      </c>
      <c r="T393" s="78">
        <f t="shared" si="139"/>
        <v>0.19765773215936178</v>
      </c>
      <c r="U393" s="104">
        <f t="shared" si="140"/>
        <v>0.83201585834508929</v>
      </c>
      <c r="W393" s="13" t="str">
        <f t="shared" si="141"/>
        <v>Con</v>
      </c>
      <c r="X393" s="13" t="str">
        <f t="shared" si="142"/>
        <v>Con</v>
      </c>
      <c r="Y393" s="13" t="str">
        <f t="shared" si="143"/>
        <v>Con</v>
      </c>
      <c r="Z393" s="13" t="str">
        <f t="shared" si="144"/>
        <v>Lab</v>
      </c>
      <c r="AA393" s="13" t="str">
        <f>G393</f>
        <v>Con</v>
      </c>
      <c r="AB393" s="13" t="str">
        <f t="shared" si="145"/>
        <v>Con</v>
      </c>
      <c r="AC393" s="13" t="str">
        <f t="shared" si="130"/>
        <v>Con</v>
      </c>
    </row>
    <row r="394" spans="1:29" ht="15.75" x14ac:dyDescent="0.25">
      <c r="A394" s="100" t="s">
        <v>404</v>
      </c>
      <c r="B394" s="101" t="s">
        <v>672</v>
      </c>
      <c r="C394" s="102">
        <v>2010</v>
      </c>
      <c r="D394" s="103">
        <v>54715</v>
      </c>
      <c r="E394" s="103">
        <v>32076</v>
      </c>
      <c r="F394" s="78">
        <f t="shared" si="132"/>
        <v>0.5862377775747053</v>
      </c>
      <c r="G394" s="81" t="s">
        <v>7</v>
      </c>
      <c r="H394" s="93">
        <v>14007</v>
      </c>
      <c r="I394" s="106">
        <v>9951</v>
      </c>
      <c r="J394" s="81" t="s">
        <v>8</v>
      </c>
      <c r="K394" s="106">
        <v>4056</v>
      </c>
      <c r="L394" s="94">
        <v>0.12644968200523757</v>
      </c>
      <c r="M394" s="95">
        <v>7.4129580553778676E-2</v>
      </c>
      <c r="N394" s="107">
        <f t="shared" si="133"/>
        <v>2029</v>
      </c>
      <c r="O394" s="107" t="str">
        <f t="shared" si="134"/>
        <v/>
      </c>
      <c r="P394" s="108">
        <f t="shared" si="135"/>
        <v>2736</v>
      </c>
      <c r="Q394" s="96" t="str">
        <f t="shared" si="136"/>
        <v/>
      </c>
      <c r="R394" s="109">
        <f t="shared" si="137"/>
        <v>548</v>
      </c>
      <c r="S394" s="85" t="str">
        <f t="shared" si="138"/>
        <v/>
      </c>
      <c r="T394" s="78">
        <f t="shared" si="139"/>
        <v>7.4129580553778676E-2</v>
      </c>
      <c r="U394" s="104">
        <f t="shared" si="140"/>
        <v>0.66036735812848402</v>
      </c>
      <c r="W394" s="13" t="str">
        <f t="shared" si="141"/>
        <v>Lab</v>
      </c>
      <c r="X394" s="13" t="str">
        <f t="shared" si="142"/>
        <v>Lab</v>
      </c>
      <c r="Y394" s="13" t="str">
        <f t="shared" si="143"/>
        <v>LD</v>
      </c>
      <c r="Z394" s="13" t="str">
        <f t="shared" si="144"/>
        <v>LD</v>
      </c>
      <c r="AA394" s="13" t="str">
        <f>J394</f>
        <v>LD</v>
      </c>
      <c r="AB394" s="13" t="str">
        <f t="shared" si="145"/>
        <v>Lab</v>
      </c>
      <c r="AC394" s="13" t="str">
        <f t="shared" si="130"/>
        <v>Lab</v>
      </c>
    </row>
    <row r="395" spans="1:29" ht="15.75" x14ac:dyDescent="0.25">
      <c r="A395" s="100" t="s">
        <v>405</v>
      </c>
      <c r="B395" s="101" t="s">
        <v>670</v>
      </c>
      <c r="C395" s="102">
        <v>2010</v>
      </c>
      <c r="D395" s="103">
        <v>65148</v>
      </c>
      <c r="E395" s="103">
        <v>33455</v>
      </c>
      <c r="F395" s="78">
        <f t="shared" si="132"/>
        <v>0.51352305519739672</v>
      </c>
      <c r="G395" s="81" t="s">
        <v>7</v>
      </c>
      <c r="H395" s="93">
        <v>15351</v>
      </c>
      <c r="I395" s="106">
        <v>6662</v>
      </c>
      <c r="J395" s="81" t="s">
        <v>8</v>
      </c>
      <c r="K395" s="106">
        <v>8689</v>
      </c>
      <c r="L395" s="94">
        <v>0.25972201464654016</v>
      </c>
      <c r="M395" s="95">
        <v>0.13337324246331431</v>
      </c>
      <c r="N395" s="107">
        <f t="shared" si="133"/>
        <v>4345</v>
      </c>
      <c r="O395" s="107" t="str">
        <f t="shared" si="134"/>
        <v/>
      </c>
      <c r="P395" s="108">
        <f t="shared" si="135"/>
        <v>3258</v>
      </c>
      <c r="Q395" s="96" t="str">
        <f t="shared" si="136"/>
        <v/>
      </c>
      <c r="R395" s="109">
        <f t="shared" si="137"/>
        <v>652</v>
      </c>
      <c r="S395" s="85" t="str">
        <f t="shared" si="138"/>
        <v/>
      </c>
      <c r="T395" s="78">
        <f t="shared" si="139"/>
        <v>0.13337324246331431</v>
      </c>
      <c r="U395" s="104">
        <f t="shared" si="140"/>
        <v>0.64689629766071099</v>
      </c>
      <c r="W395" s="13" t="str">
        <f t="shared" si="141"/>
        <v>Lab</v>
      </c>
      <c r="X395" s="13" t="str">
        <f t="shared" si="142"/>
        <v>Lab</v>
      </c>
      <c r="Y395" s="13" t="str">
        <f t="shared" si="143"/>
        <v>LD</v>
      </c>
      <c r="Z395" s="13" t="str">
        <f t="shared" si="144"/>
        <v>LD</v>
      </c>
      <c r="AA395" s="13" t="str">
        <f>G395</f>
        <v>Lab</v>
      </c>
      <c r="AB395" s="13" t="str">
        <f t="shared" si="145"/>
        <v>Lab</v>
      </c>
      <c r="AC395" s="13" t="str">
        <f t="shared" si="130"/>
        <v>Lab</v>
      </c>
    </row>
    <row r="396" spans="1:29" ht="15.75" x14ac:dyDescent="0.25">
      <c r="A396" s="100" t="s">
        <v>406</v>
      </c>
      <c r="B396" s="101" t="s">
        <v>670</v>
      </c>
      <c r="C396" s="102">
        <v>2010</v>
      </c>
      <c r="D396" s="103">
        <v>72666</v>
      </c>
      <c r="E396" s="103">
        <v>46214</v>
      </c>
      <c r="F396" s="78">
        <f t="shared" si="132"/>
        <v>0.63597831172763053</v>
      </c>
      <c r="G396" s="81" t="s">
        <v>7</v>
      </c>
      <c r="H396" s="93">
        <v>18138</v>
      </c>
      <c r="I396" s="106">
        <v>16461</v>
      </c>
      <c r="J396" s="81" t="s">
        <v>4</v>
      </c>
      <c r="K396" s="106">
        <v>1677</v>
      </c>
      <c r="L396" s="94">
        <v>3.6287705024451465E-2</v>
      </c>
      <c r="M396" s="95">
        <v>2.30781933779209E-2</v>
      </c>
      <c r="N396" s="107">
        <f t="shared" si="133"/>
        <v>839</v>
      </c>
      <c r="O396" s="107" t="str">
        <f t="shared" si="134"/>
        <v/>
      </c>
      <c r="P396" s="108">
        <f t="shared" si="135"/>
        <v>3634</v>
      </c>
      <c r="Q396" s="96" t="str">
        <f t="shared" si="136"/>
        <v>YES</v>
      </c>
      <c r="R396" s="109">
        <f t="shared" si="137"/>
        <v>727</v>
      </c>
      <c r="S396" s="85" t="str">
        <f t="shared" si="138"/>
        <v/>
      </c>
      <c r="T396" s="78">
        <f t="shared" si="139"/>
        <v>2.30781933779209E-2</v>
      </c>
      <c r="U396" s="104">
        <f t="shared" si="140"/>
        <v>0.65905650510555147</v>
      </c>
      <c r="W396" s="13" t="str">
        <f t="shared" si="141"/>
        <v>Con</v>
      </c>
      <c r="X396" s="13" t="str">
        <f t="shared" si="142"/>
        <v>Lab</v>
      </c>
      <c r="Y396" s="13" t="str">
        <f t="shared" si="143"/>
        <v>Con</v>
      </c>
      <c r="Z396" s="13" t="str">
        <f t="shared" si="144"/>
        <v>Con</v>
      </c>
      <c r="AA396" s="13" t="str">
        <f>J396</f>
        <v>Con</v>
      </c>
      <c r="AB396" s="13" t="str">
        <f t="shared" si="145"/>
        <v>Lab</v>
      </c>
      <c r="AC396" s="13" t="str">
        <f t="shared" si="130"/>
        <v>Lab</v>
      </c>
    </row>
    <row r="397" spans="1:29" ht="15.75" x14ac:dyDescent="0.25">
      <c r="A397" s="100" t="s">
        <v>407</v>
      </c>
      <c r="B397" s="101" t="s">
        <v>661</v>
      </c>
      <c r="C397" s="102">
        <v>2010</v>
      </c>
      <c r="D397" s="103">
        <v>61387</v>
      </c>
      <c r="E397" s="103">
        <v>39242</v>
      </c>
      <c r="F397" s="78">
        <f t="shared" si="132"/>
        <v>0.63925586850636129</v>
      </c>
      <c r="G397" s="81" t="s">
        <v>7</v>
      </c>
      <c r="H397" s="93">
        <v>18449</v>
      </c>
      <c r="I397" s="106">
        <v>8100</v>
      </c>
      <c r="J397" s="81" t="s">
        <v>12</v>
      </c>
      <c r="K397" s="106">
        <v>10349</v>
      </c>
      <c r="L397" s="94">
        <v>0.2637225421742011</v>
      </c>
      <c r="M397" s="95">
        <v>0.16858618274227441</v>
      </c>
      <c r="N397" s="107">
        <f t="shared" si="133"/>
        <v>5175</v>
      </c>
      <c r="O397" s="107" t="str">
        <f t="shared" si="134"/>
        <v/>
      </c>
      <c r="P397" s="108">
        <f t="shared" si="135"/>
        <v>3070</v>
      </c>
      <c r="Q397" s="96" t="str">
        <f t="shared" si="136"/>
        <v/>
      </c>
      <c r="R397" s="109">
        <f t="shared" si="137"/>
        <v>614</v>
      </c>
      <c r="S397" s="85" t="str">
        <f t="shared" si="138"/>
        <v/>
      </c>
      <c r="T397" s="78">
        <f t="shared" si="139"/>
        <v>0.16858618274227441</v>
      </c>
      <c r="U397" s="104">
        <f t="shared" si="140"/>
        <v>0.80784205124863573</v>
      </c>
      <c r="W397" s="13" t="str">
        <f t="shared" si="141"/>
        <v>Lab</v>
      </c>
      <c r="X397" s="13" t="str">
        <f t="shared" si="142"/>
        <v>Lab</v>
      </c>
      <c r="Y397" s="13" t="str">
        <f t="shared" si="143"/>
        <v>Lab</v>
      </c>
      <c r="Z397" s="13" t="str">
        <f t="shared" si="144"/>
        <v>SNP</v>
      </c>
      <c r="AA397" s="13" t="str">
        <f t="shared" ref="AA397:AA402" si="146">G397</f>
        <v>Lab</v>
      </c>
      <c r="AB397" s="13" t="str">
        <f t="shared" si="145"/>
        <v>Lab</v>
      </c>
      <c r="AC397" s="13" t="str">
        <f t="shared" si="130"/>
        <v>Lab</v>
      </c>
    </row>
    <row r="398" spans="1:29" ht="15.75" x14ac:dyDescent="0.25">
      <c r="A398" s="100" t="s">
        <v>408</v>
      </c>
      <c r="B398" s="101" t="s">
        <v>662</v>
      </c>
      <c r="C398" s="102">
        <v>2010</v>
      </c>
      <c r="D398" s="103">
        <v>82432</v>
      </c>
      <c r="E398" s="103">
        <v>53888</v>
      </c>
      <c r="F398" s="78">
        <f t="shared" si="132"/>
        <v>0.65372670807453415</v>
      </c>
      <c r="G398" s="81" t="s">
        <v>4</v>
      </c>
      <c r="H398" s="93">
        <v>23419</v>
      </c>
      <c r="I398" s="106">
        <v>14458</v>
      </c>
      <c r="J398" s="81" t="s">
        <v>7</v>
      </c>
      <c r="K398" s="106">
        <v>8961</v>
      </c>
      <c r="L398" s="94">
        <v>0.16628934085510688</v>
      </c>
      <c r="M398" s="95">
        <v>0.10870778338509317</v>
      </c>
      <c r="N398" s="107">
        <f t="shared" si="133"/>
        <v>4481</v>
      </c>
      <c r="O398" s="107">
        <f t="shared" si="134"/>
        <v>4481</v>
      </c>
      <c r="P398" s="108">
        <f t="shared" si="135"/>
        <v>4122</v>
      </c>
      <c r="Q398" s="96" t="str">
        <f t="shared" si="136"/>
        <v/>
      </c>
      <c r="R398" s="109">
        <f t="shared" si="137"/>
        <v>825</v>
      </c>
      <c r="S398" s="85" t="str">
        <f t="shared" si="138"/>
        <v/>
      </c>
      <c r="T398" s="78">
        <f t="shared" si="139"/>
        <v>0.10870778338509317</v>
      </c>
      <c r="U398" s="104">
        <f t="shared" si="140"/>
        <v>0.76243449145962727</v>
      </c>
      <c r="W398" s="13" t="str">
        <f t="shared" si="141"/>
        <v>Con</v>
      </c>
      <c r="X398" s="13" t="str">
        <f t="shared" si="142"/>
        <v>Con</v>
      </c>
      <c r="Y398" s="13" t="str">
        <f t="shared" si="143"/>
        <v>Con</v>
      </c>
      <c r="Z398" s="13" t="str">
        <f t="shared" si="144"/>
        <v>Lab</v>
      </c>
      <c r="AA398" s="13" t="str">
        <f t="shared" si="146"/>
        <v>Con</v>
      </c>
      <c r="AB398" s="13" t="str">
        <f t="shared" si="145"/>
        <v>Con</v>
      </c>
      <c r="AC398" s="13" t="str">
        <f t="shared" si="130"/>
        <v>Con</v>
      </c>
    </row>
    <row r="399" spans="1:29" ht="15.75" x14ac:dyDescent="0.25">
      <c r="A399" s="100" t="s">
        <v>409</v>
      </c>
      <c r="B399" s="101" t="s">
        <v>662</v>
      </c>
      <c r="C399" s="102">
        <v>2010</v>
      </c>
      <c r="D399" s="103">
        <v>86559</v>
      </c>
      <c r="E399" s="103">
        <v>55333</v>
      </c>
      <c r="F399" s="78">
        <f t="shared" si="132"/>
        <v>0.63925183978557976</v>
      </c>
      <c r="G399" s="81" t="s">
        <v>4</v>
      </c>
      <c r="H399" s="93">
        <v>23034</v>
      </c>
      <c r="I399" s="106">
        <v>17833</v>
      </c>
      <c r="J399" s="81" t="s">
        <v>7</v>
      </c>
      <c r="K399" s="106">
        <v>5201</v>
      </c>
      <c r="L399" s="94">
        <v>9.3994542135796E-2</v>
      </c>
      <c r="M399" s="95">
        <v>6.0086183990110793E-2</v>
      </c>
      <c r="N399" s="107">
        <f t="shared" si="133"/>
        <v>2601</v>
      </c>
      <c r="O399" s="107">
        <f t="shared" si="134"/>
        <v>2601</v>
      </c>
      <c r="P399" s="108">
        <f t="shared" si="135"/>
        <v>4328</v>
      </c>
      <c r="Q399" s="96" t="str">
        <f t="shared" si="136"/>
        <v/>
      </c>
      <c r="R399" s="109">
        <f t="shared" si="137"/>
        <v>866</v>
      </c>
      <c r="S399" s="85" t="str">
        <f t="shared" si="138"/>
        <v/>
      </c>
      <c r="T399" s="78">
        <f t="shared" si="139"/>
        <v>6.0086183990110793E-2</v>
      </c>
      <c r="U399" s="104">
        <f t="shared" si="140"/>
        <v>0.69933802377569054</v>
      </c>
      <c r="W399" s="13" t="str">
        <f t="shared" si="141"/>
        <v>Con</v>
      </c>
      <c r="X399" s="13" t="str">
        <f t="shared" si="142"/>
        <v>Con</v>
      </c>
      <c r="Y399" s="13" t="str">
        <f t="shared" si="143"/>
        <v>Lab</v>
      </c>
      <c r="Z399" s="13" t="str">
        <f t="shared" si="144"/>
        <v>Lab</v>
      </c>
      <c r="AA399" s="13" t="str">
        <f t="shared" si="146"/>
        <v>Con</v>
      </c>
      <c r="AB399" s="13" t="str">
        <f>J399</f>
        <v>Lab</v>
      </c>
      <c r="AC399" s="13" t="str">
        <f>J399</f>
        <v>Lab</v>
      </c>
    </row>
    <row r="400" spans="1:29" ht="15.75" x14ac:dyDescent="0.25">
      <c r="A400" s="100" t="s">
        <v>410</v>
      </c>
      <c r="B400" s="101" t="s">
        <v>666</v>
      </c>
      <c r="C400" s="102">
        <v>2010</v>
      </c>
      <c r="D400" s="103">
        <v>65939</v>
      </c>
      <c r="E400" s="103">
        <v>43797</v>
      </c>
      <c r="F400" s="78">
        <f t="shared" si="132"/>
        <v>0.66420479534114862</v>
      </c>
      <c r="G400" s="81" t="s">
        <v>7</v>
      </c>
      <c r="H400" s="93">
        <v>24722</v>
      </c>
      <c r="I400" s="106">
        <v>11056</v>
      </c>
      <c r="J400" s="81" t="s">
        <v>4</v>
      </c>
      <c r="K400" s="106">
        <v>13666</v>
      </c>
      <c r="L400" s="94">
        <v>0.31203050437244562</v>
      </c>
      <c r="M400" s="95">
        <v>0.20725215729689561</v>
      </c>
      <c r="N400" s="107">
        <f t="shared" si="133"/>
        <v>6834</v>
      </c>
      <c r="O400" s="107" t="str">
        <f t="shared" si="134"/>
        <v/>
      </c>
      <c r="P400" s="108">
        <f t="shared" si="135"/>
        <v>3297</v>
      </c>
      <c r="Q400" s="96" t="str">
        <f t="shared" si="136"/>
        <v/>
      </c>
      <c r="R400" s="109">
        <f t="shared" si="137"/>
        <v>660</v>
      </c>
      <c r="S400" s="85" t="str">
        <f t="shared" si="138"/>
        <v/>
      </c>
      <c r="T400" s="78">
        <f t="shared" si="139"/>
        <v>0.20725215729689561</v>
      </c>
      <c r="U400" s="104">
        <f t="shared" si="140"/>
        <v>0.87145695263804424</v>
      </c>
      <c r="W400" s="13" t="str">
        <f t="shared" si="141"/>
        <v>Lab</v>
      </c>
      <c r="X400" s="13" t="str">
        <f t="shared" si="142"/>
        <v>Lab</v>
      </c>
      <c r="Y400" s="13" t="str">
        <f t="shared" si="143"/>
        <v>Lab</v>
      </c>
      <c r="Z400" s="13" t="str">
        <f t="shared" si="144"/>
        <v>Lab</v>
      </c>
      <c r="AA400" s="13" t="str">
        <f t="shared" si="146"/>
        <v>Lab</v>
      </c>
      <c r="AB400" s="13" t="str">
        <f>G400</f>
        <v>Lab</v>
      </c>
      <c r="AC400" s="13" t="str">
        <f>G400</f>
        <v>Lab</v>
      </c>
    </row>
    <row r="401" spans="1:29" ht="15.75" x14ac:dyDescent="0.25">
      <c r="A401" s="100" t="s">
        <v>411</v>
      </c>
      <c r="B401" s="101" t="s">
        <v>662</v>
      </c>
      <c r="C401" s="102">
        <v>2010</v>
      </c>
      <c r="D401" s="103">
        <v>72297</v>
      </c>
      <c r="E401" s="103">
        <v>54324</v>
      </c>
      <c r="F401" s="78">
        <f t="shared" si="132"/>
        <v>0.75140047304867419</v>
      </c>
      <c r="G401" s="81" t="s">
        <v>4</v>
      </c>
      <c r="H401" s="93">
        <v>31263</v>
      </c>
      <c r="I401" s="106">
        <v>15610</v>
      </c>
      <c r="J401" s="81" t="s">
        <v>8</v>
      </c>
      <c r="K401" s="106">
        <v>15653</v>
      </c>
      <c r="L401" s="94">
        <v>0.28814152124291287</v>
      </c>
      <c r="M401" s="95">
        <v>0.21650967536688936</v>
      </c>
      <c r="N401" s="107">
        <f t="shared" si="133"/>
        <v>7827</v>
      </c>
      <c r="O401" s="107">
        <f t="shared" si="134"/>
        <v>7827</v>
      </c>
      <c r="P401" s="108">
        <f t="shared" si="135"/>
        <v>3615</v>
      </c>
      <c r="Q401" s="96" t="str">
        <f t="shared" si="136"/>
        <v/>
      </c>
      <c r="R401" s="109">
        <f t="shared" si="137"/>
        <v>723</v>
      </c>
      <c r="S401" s="85" t="str">
        <f t="shared" si="138"/>
        <v/>
      </c>
      <c r="T401" s="78">
        <f t="shared" si="139"/>
        <v>0.21650967536688936</v>
      </c>
      <c r="U401" s="104">
        <f t="shared" si="140"/>
        <v>0.96791014841556355</v>
      </c>
      <c r="W401" s="13" t="str">
        <f t="shared" si="141"/>
        <v>Con</v>
      </c>
      <c r="X401" s="13" t="str">
        <f t="shared" si="142"/>
        <v>Con</v>
      </c>
      <c r="Y401" s="13" t="str">
        <f t="shared" si="143"/>
        <v>Con</v>
      </c>
      <c r="Z401" s="13" t="str">
        <f t="shared" si="144"/>
        <v>Con</v>
      </c>
      <c r="AA401" s="13" t="str">
        <f t="shared" si="146"/>
        <v>Con</v>
      </c>
      <c r="AB401" s="13" t="str">
        <f>G401</f>
        <v>Con</v>
      </c>
      <c r="AC401" s="13" t="str">
        <f>G401</f>
        <v>Con</v>
      </c>
    </row>
    <row r="402" spans="1:29" ht="15.75" x14ac:dyDescent="0.25">
      <c r="A402" s="100" t="s">
        <v>412</v>
      </c>
      <c r="B402" s="101" t="s">
        <v>672</v>
      </c>
      <c r="C402" s="102">
        <v>2010</v>
      </c>
      <c r="D402" s="103">
        <v>64538</v>
      </c>
      <c r="E402" s="103">
        <v>46519</v>
      </c>
      <c r="F402" s="78">
        <f t="shared" si="132"/>
        <v>0.72080014874957388</v>
      </c>
      <c r="G402" s="81" t="s">
        <v>4</v>
      </c>
      <c r="H402" s="93">
        <v>22466</v>
      </c>
      <c r="I402" s="106">
        <v>12041</v>
      </c>
      <c r="J402" s="81" t="s">
        <v>7</v>
      </c>
      <c r="K402" s="106">
        <v>10425</v>
      </c>
      <c r="L402" s="94">
        <v>0.22410197983619595</v>
      </c>
      <c r="M402" s="95">
        <v>0.16153274040100407</v>
      </c>
      <c r="N402" s="107">
        <f t="shared" si="133"/>
        <v>5213</v>
      </c>
      <c r="O402" s="107">
        <f t="shared" si="134"/>
        <v>5213</v>
      </c>
      <c r="P402" s="108">
        <f t="shared" si="135"/>
        <v>3227</v>
      </c>
      <c r="Q402" s="96" t="str">
        <f t="shared" si="136"/>
        <v/>
      </c>
      <c r="R402" s="109">
        <f t="shared" si="137"/>
        <v>646</v>
      </c>
      <c r="S402" s="85" t="str">
        <f t="shared" si="138"/>
        <v/>
      </c>
      <c r="T402" s="78">
        <f t="shared" si="139"/>
        <v>0.16153274040100407</v>
      </c>
      <c r="U402" s="104">
        <f t="shared" si="140"/>
        <v>0.88233288915057795</v>
      </c>
      <c r="W402" s="13" t="str">
        <f t="shared" si="141"/>
        <v>Con</v>
      </c>
      <c r="X402" s="13" t="str">
        <f t="shared" si="142"/>
        <v>Con</v>
      </c>
      <c r="Y402" s="13" t="str">
        <f t="shared" si="143"/>
        <v>Con</v>
      </c>
      <c r="Z402" s="13" t="str">
        <f t="shared" si="144"/>
        <v>Con</v>
      </c>
      <c r="AA402" s="13" t="str">
        <f t="shared" si="146"/>
        <v>Con</v>
      </c>
      <c r="AB402" s="13" t="str">
        <f>G402</f>
        <v>Con</v>
      </c>
      <c r="AC402" s="13" t="str">
        <f>G402</f>
        <v>Con</v>
      </c>
    </row>
    <row r="403" spans="1:29" ht="15.75" x14ac:dyDescent="0.25">
      <c r="A403" s="100" t="s">
        <v>413</v>
      </c>
      <c r="B403" s="101" t="s">
        <v>672</v>
      </c>
      <c r="C403" s="102">
        <v>2010</v>
      </c>
      <c r="D403" s="103">
        <v>48730</v>
      </c>
      <c r="E403" s="103">
        <v>33813</v>
      </c>
      <c r="F403" s="78">
        <f t="shared" si="132"/>
        <v>0.6938846706341063</v>
      </c>
      <c r="G403" s="81" t="s">
        <v>4</v>
      </c>
      <c r="H403" s="93">
        <v>13976</v>
      </c>
      <c r="I403" s="106">
        <v>12792</v>
      </c>
      <c r="J403" s="81" t="s">
        <v>8</v>
      </c>
      <c r="K403" s="106">
        <v>1184</v>
      </c>
      <c r="L403" s="94">
        <v>3.5016118061100762E-2</v>
      </c>
      <c r="M403" s="95">
        <v>2.4297147547711881E-2</v>
      </c>
      <c r="N403" s="107">
        <f t="shared" si="133"/>
        <v>593</v>
      </c>
      <c r="O403" s="107">
        <f t="shared" si="134"/>
        <v>593</v>
      </c>
      <c r="P403" s="108">
        <f t="shared" si="135"/>
        <v>2437</v>
      </c>
      <c r="Q403" s="96" t="str">
        <f t="shared" si="136"/>
        <v>YES</v>
      </c>
      <c r="R403" s="109">
        <f t="shared" si="137"/>
        <v>488</v>
      </c>
      <c r="S403" s="85" t="str">
        <f t="shared" si="138"/>
        <v/>
      </c>
      <c r="T403" s="78">
        <f t="shared" si="139"/>
        <v>2.4297147547711881E-2</v>
      </c>
      <c r="U403" s="104">
        <f t="shared" si="140"/>
        <v>0.71818181818181814</v>
      </c>
      <c r="W403" s="13" t="str">
        <f t="shared" si="141"/>
        <v>LD</v>
      </c>
      <c r="X403" s="13" t="str">
        <f t="shared" si="142"/>
        <v>Con</v>
      </c>
      <c r="Y403" s="13" t="str">
        <f t="shared" si="143"/>
        <v>LD</v>
      </c>
      <c r="Z403" s="13" t="str">
        <f t="shared" si="144"/>
        <v>LD</v>
      </c>
      <c r="AA403" s="13" t="str">
        <f>J403</f>
        <v>LD</v>
      </c>
      <c r="AB403" s="13" t="str">
        <f>J403</f>
        <v>LD</v>
      </c>
      <c r="AC403" s="13" t="str">
        <f>J403</f>
        <v>LD</v>
      </c>
    </row>
    <row r="404" spans="1:29" ht="15.75" x14ac:dyDescent="0.25">
      <c r="A404" s="100" t="s">
        <v>414</v>
      </c>
      <c r="B404" s="101" t="s">
        <v>661</v>
      </c>
      <c r="C404" s="102">
        <v>2010</v>
      </c>
      <c r="D404" s="103">
        <v>65925</v>
      </c>
      <c r="E404" s="103">
        <v>41004</v>
      </c>
      <c r="F404" s="78">
        <f t="shared" si="132"/>
        <v>0.6219795221843003</v>
      </c>
      <c r="G404" s="81" t="s">
        <v>12</v>
      </c>
      <c r="H404" s="93">
        <v>16273</v>
      </c>
      <c r="I404" s="106">
        <v>10683</v>
      </c>
      <c r="J404" s="81" t="s">
        <v>4</v>
      </c>
      <c r="K404" s="106">
        <v>5590</v>
      </c>
      <c r="L404" s="94">
        <v>0.13632816310603843</v>
      </c>
      <c r="M404" s="95">
        <v>8.4793325748957149E-2</v>
      </c>
      <c r="N404" s="107">
        <f t="shared" si="133"/>
        <v>2796</v>
      </c>
      <c r="O404" s="107" t="str">
        <f t="shared" si="134"/>
        <v/>
      </c>
      <c r="P404" s="108">
        <f t="shared" si="135"/>
        <v>3297</v>
      </c>
      <c r="Q404" s="96" t="str">
        <f t="shared" si="136"/>
        <v/>
      </c>
      <c r="R404" s="109">
        <f t="shared" si="137"/>
        <v>660</v>
      </c>
      <c r="S404" s="85" t="str">
        <f t="shared" si="138"/>
        <v/>
      </c>
      <c r="T404" s="78">
        <f t="shared" si="139"/>
        <v>8.4793325748957149E-2</v>
      </c>
      <c r="U404" s="104">
        <f t="shared" si="140"/>
        <v>0.70677284793325745</v>
      </c>
      <c r="W404" s="13" t="str">
        <f t="shared" si="141"/>
        <v>SNP</v>
      </c>
      <c r="X404" s="13" t="str">
        <f t="shared" si="142"/>
        <v>SNP</v>
      </c>
      <c r="Y404" s="13" t="str">
        <f t="shared" si="143"/>
        <v>Con</v>
      </c>
      <c r="Z404" s="13" t="str">
        <f t="shared" si="144"/>
        <v>Con</v>
      </c>
      <c r="AA404" s="13" t="str">
        <f>G404</f>
        <v>SNP</v>
      </c>
      <c r="AB404" s="13" t="str">
        <f>G404</f>
        <v>SNP</v>
      </c>
      <c r="AC404" s="13" t="str">
        <f>G404</f>
        <v>SNP</v>
      </c>
    </row>
    <row r="405" spans="1:29" ht="15.75" x14ac:dyDescent="0.25">
      <c r="A405" s="100" t="s">
        <v>415</v>
      </c>
      <c r="B405" s="101" t="s">
        <v>664</v>
      </c>
      <c r="C405" s="102">
        <v>2010</v>
      </c>
      <c r="D405" s="103">
        <v>69576</v>
      </c>
      <c r="E405" s="103">
        <v>43436</v>
      </c>
      <c r="F405" s="78">
        <f t="shared" si="132"/>
        <v>0.62429573416120498</v>
      </c>
      <c r="G405" s="81" t="s">
        <v>4</v>
      </c>
      <c r="H405" s="93">
        <v>18035</v>
      </c>
      <c r="I405" s="106">
        <v>17169</v>
      </c>
      <c r="J405" s="81" t="s">
        <v>7</v>
      </c>
      <c r="K405" s="106">
        <v>866</v>
      </c>
      <c r="L405" s="94">
        <v>1.9937379132516805E-2</v>
      </c>
      <c r="M405" s="95">
        <v>1.2446820742784869E-2</v>
      </c>
      <c r="N405" s="107">
        <f t="shared" si="133"/>
        <v>434</v>
      </c>
      <c r="O405" s="107">
        <f t="shared" si="134"/>
        <v>434</v>
      </c>
      <c r="P405" s="108">
        <f t="shared" si="135"/>
        <v>3479</v>
      </c>
      <c r="Q405" s="96" t="str">
        <f t="shared" si="136"/>
        <v>YES</v>
      </c>
      <c r="R405" s="109">
        <f t="shared" si="137"/>
        <v>696</v>
      </c>
      <c r="S405" s="85" t="str">
        <f t="shared" si="138"/>
        <v/>
      </c>
      <c r="T405" s="78">
        <f t="shared" si="139"/>
        <v>1.2446820742784869E-2</v>
      </c>
      <c r="U405" s="104">
        <f t="shared" si="140"/>
        <v>0.6367425549039899</v>
      </c>
      <c r="W405" s="13" t="str">
        <f t="shared" si="141"/>
        <v>Lab</v>
      </c>
      <c r="X405" s="13" t="str">
        <f t="shared" si="142"/>
        <v>Con</v>
      </c>
      <c r="Y405" s="13" t="str">
        <f t="shared" si="143"/>
        <v>Lab</v>
      </c>
      <c r="Z405" s="13" t="str">
        <f t="shared" si="144"/>
        <v>Lab</v>
      </c>
      <c r="AA405" s="13" t="str">
        <f>J405</f>
        <v>Lab</v>
      </c>
      <c r="AB405" s="13" t="str">
        <f>J405</f>
        <v>Lab</v>
      </c>
      <c r="AC405" s="13" t="str">
        <f>J405</f>
        <v>Lab</v>
      </c>
    </row>
    <row r="406" spans="1:29" ht="15.75" x14ac:dyDescent="0.25">
      <c r="A406" s="100" t="s">
        <v>416</v>
      </c>
      <c r="B406" s="101" t="s">
        <v>667</v>
      </c>
      <c r="C406" s="102">
        <v>2010</v>
      </c>
      <c r="D406" s="103">
        <v>74891</v>
      </c>
      <c r="E406" s="103">
        <v>48856</v>
      </c>
      <c r="F406" s="78">
        <f t="shared" si="132"/>
        <v>0.65236143194776408</v>
      </c>
      <c r="G406" s="81" t="s">
        <v>7</v>
      </c>
      <c r="H406" s="93">
        <v>18365</v>
      </c>
      <c r="I406" s="106">
        <v>17264</v>
      </c>
      <c r="J406" s="81" t="s">
        <v>4</v>
      </c>
      <c r="K406" s="106">
        <v>1101</v>
      </c>
      <c r="L406" s="94">
        <v>2.2535614868184051E-2</v>
      </c>
      <c r="M406" s="95">
        <v>1.4701365985231871E-2</v>
      </c>
      <c r="N406" s="107">
        <f t="shared" si="133"/>
        <v>551</v>
      </c>
      <c r="O406" s="107" t="str">
        <f t="shared" si="134"/>
        <v/>
      </c>
      <c r="P406" s="108">
        <f t="shared" si="135"/>
        <v>3745</v>
      </c>
      <c r="Q406" s="96" t="str">
        <f t="shared" si="136"/>
        <v>YES</v>
      </c>
      <c r="R406" s="109">
        <f t="shared" si="137"/>
        <v>749</v>
      </c>
      <c r="S406" s="85" t="str">
        <f t="shared" si="138"/>
        <v/>
      </c>
      <c r="T406" s="78">
        <f t="shared" si="139"/>
        <v>1.4701365985231871E-2</v>
      </c>
      <c r="U406" s="104">
        <f t="shared" si="140"/>
        <v>0.66706279793299594</v>
      </c>
      <c r="W406" s="13" t="str">
        <f t="shared" si="141"/>
        <v>Con</v>
      </c>
      <c r="X406" s="13" t="str">
        <f t="shared" si="142"/>
        <v>Lab</v>
      </c>
      <c r="Y406" s="13" t="str">
        <f t="shared" si="143"/>
        <v>Con</v>
      </c>
      <c r="Z406" s="13" t="str">
        <f t="shared" si="144"/>
        <v>Con</v>
      </c>
      <c r="AA406" s="13" t="str">
        <f>J406</f>
        <v>Con</v>
      </c>
      <c r="AB406" s="13" t="str">
        <f t="shared" ref="AB406:AB420" si="147">G406</f>
        <v>Lab</v>
      </c>
      <c r="AC406" s="13" t="str">
        <f t="shared" ref="AC406:AC420" si="148">G406</f>
        <v>Lab</v>
      </c>
    </row>
    <row r="407" spans="1:29" ht="15.75" x14ac:dyDescent="0.25">
      <c r="A407" s="100" t="s">
        <v>417</v>
      </c>
      <c r="B407" s="101" t="s">
        <v>661</v>
      </c>
      <c r="C407" s="102">
        <v>2010</v>
      </c>
      <c r="D407" s="103">
        <v>66918</v>
      </c>
      <c r="E407" s="103">
        <v>39123</v>
      </c>
      <c r="F407" s="78">
        <f t="shared" si="132"/>
        <v>0.58464090379270151</v>
      </c>
      <c r="G407" s="81" t="s">
        <v>7</v>
      </c>
      <c r="H407" s="93">
        <v>23910</v>
      </c>
      <c r="I407" s="106">
        <v>7104</v>
      </c>
      <c r="J407" s="81" t="s">
        <v>12</v>
      </c>
      <c r="K407" s="106">
        <v>16806</v>
      </c>
      <c r="L407" s="94">
        <v>0.42956828464074842</v>
      </c>
      <c r="M407" s="95">
        <v>0.25114319017304759</v>
      </c>
      <c r="N407" s="107">
        <f t="shared" si="133"/>
        <v>8404</v>
      </c>
      <c r="O407" s="107" t="str">
        <f t="shared" si="134"/>
        <v/>
      </c>
      <c r="P407" s="108">
        <f t="shared" si="135"/>
        <v>3346</v>
      </c>
      <c r="Q407" s="96" t="str">
        <f t="shared" si="136"/>
        <v/>
      </c>
      <c r="R407" s="109">
        <f t="shared" si="137"/>
        <v>670</v>
      </c>
      <c r="S407" s="85" t="str">
        <f t="shared" si="138"/>
        <v/>
      </c>
      <c r="T407" s="78">
        <f t="shared" si="139"/>
        <v>0.25114319017304759</v>
      </c>
      <c r="U407" s="104">
        <f t="shared" si="140"/>
        <v>0.83578409396574904</v>
      </c>
      <c r="W407" s="13" t="str">
        <f t="shared" si="141"/>
        <v>Lab</v>
      </c>
      <c r="X407" s="13" t="str">
        <f t="shared" si="142"/>
        <v>Lab</v>
      </c>
      <c r="Y407" s="13" t="str">
        <f t="shared" si="143"/>
        <v>Lab</v>
      </c>
      <c r="Z407" s="13" t="str">
        <f t="shared" si="144"/>
        <v>SNP</v>
      </c>
      <c r="AA407" s="13" t="str">
        <f>G407</f>
        <v>Lab</v>
      </c>
      <c r="AB407" s="13" t="str">
        <f t="shared" si="147"/>
        <v>Lab</v>
      </c>
      <c r="AC407" s="13" t="str">
        <f t="shared" si="148"/>
        <v>Lab</v>
      </c>
    </row>
    <row r="408" spans="1:29" ht="15.75" x14ac:dyDescent="0.25">
      <c r="A408" s="100" t="s">
        <v>699</v>
      </c>
      <c r="B408" s="101" t="s">
        <v>661</v>
      </c>
      <c r="C408" s="102">
        <v>2010</v>
      </c>
      <c r="D408" s="103">
        <v>21780</v>
      </c>
      <c r="E408" s="103">
        <v>14717</v>
      </c>
      <c r="F408" s="78">
        <f t="shared" si="132"/>
        <v>0.67571166207529842</v>
      </c>
      <c r="G408" s="81" t="s">
        <v>12</v>
      </c>
      <c r="H408" s="93">
        <v>6723</v>
      </c>
      <c r="I408" s="106">
        <v>4838</v>
      </c>
      <c r="J408" s="81" t="s">
        <v>7</v>
      </c>
      <c r="K408" s="106">
        <v>1885</v>
      </c>
      <c r="L408" s="94">
        <v>0.12808316912414214</v>
      </c>
      <c r="M408" s="95">
        <v>8.6547291092745643E-2</v>
      </c>
      <c r="N408" s="107">
        <f t="shared" si="133"/>
        <v>943</v>
      </c>
      <c r="O408" s="107" t="str">
        <f t="shared" si="134"/>
        <v/>
      </c>
      <c r="P408" s="108">
        <f t="shared" si="135"/>
        <v>1089</v>
      </c>
      <c r="Q408" s="96" t="str">
        <f t="shared" si="136"/>
        <v/>
      </c>
      <c r="R408" s="109">
        <f t="shared" si="137"/>
        <v>218</v>
      </c>
      <c r="S408" s="85" t="str">
        <f t="shared" si="138"/>
        <v/>
      </c>
      <c r="T408" s="78">
        <f t="shared" si="139"/>
        <v>8.6547291092745643E-2</v>
      </c>
      <c r="U408" s="104">
        <f t="shared" si="140"/>
        <v>0.76225895316804404</v>
      </c>
      <c r="W408" s="13" t="str">
        <f t="shared" si="141"/>
        <v>SNP</v>
      </c>
      <c r="X408" s="13" t="str">
        <f t="shared" si="142"/>
        <v>SNP</v>
      </c>
      <c r="Y408" s="13" t="str">
        <f t="shared" si="143"/>
        <v>SNP</v>
      </c>
      <c r="Z408" s="13" t="str">
        <f t="shared" si="144"/>
        <v>Lab</v>
      </c>
      <c r="AA408" s="13" t="str">
        <f>J408</f>
        <v>Lab</v>
      </c>
      <c r="AB408" s="13" t="str">
        <f t="shared" si="147"/>
        <v>SNP</v>
      </c>
      <c r="AC408" s="13" t="str">
        <f t="shared" si="148"/>
        <v>SNP</v>
      </c>
    </row>
    <row r="409" spans="1:29" ht="15.75" x14ac:dyDescent="0.25">
      <c r="A409" s="100" t="s">
        <v>418</v>
      </c>
      <c r="B409" s="101" t="s">
        <v>672</v>
      </c>
      <c r="C409" s="102">
        <v>2010</v>
      </c>
      <c r="D409" s="103">
        <v>57295</v>
      </c>
      <c r="E409" s="103">
        <v>37122</v>
      </c>
      <c r="F409" s="78">
        <f t="shared" si="132"/>
        <v>0.64790993978532163</v>
      </c>
      <c r="G409" s="81" t="s">
        <v>7</v>
      </c>
      <c r="H409" s="93">
        <v>17172</v>
      </c>
      <c r="I409" s="106">
        <v>7397</v>
      </c>
      <c r="J409" s="81" t="s">
        <v>9</v>
      </c>
      <c r="K409" s="106">
        <v>9775</v>
      </c>
      <c r="L409" s="94">
        <v>0.26332094175960347</v>
      </c>
      <c r="M409" s="95">
        <v>0.17060825551967884</v>
      </c>
      <c r="N409" s="107">
        <f t="shared" si="133"/>
        <v>4888</v>
      </c>
      <c r="O409" s="107" t="str">
        <f t="shared" si="134"/>
        <v/>
      </c>
      <c r="P409" s="108">
        <f t="shared" si="135"/>
        <v>2865</v>
      </c>
      <c r="Q409" s="96" t="str">
        <f t="shared" si="136"/>
        <v/>
      </c>
      <c r="R409" s="109">
        <f t="shared" si="137"/>
        <v>573</v>
      </c>
      <c r="S409" s="85" t="str">
        <f t="shared" si="138"/>
        <v/>
      </c>
      <c r="T409" s="78">
        <f t="shared" si="139"/>
        <v>0.17060825551967884</v>
      </c>
      <c r="U409" s="104">
        <f t="shared" si="140"/>
        <v>0.81851819530500047</v>
      </c>
      <c r="W409" s="13" t="str">
        <f t="shared" si="141"/>
        <v>Lab</v>
      </c>
      <c r="X409" s="13" t="str">
        <f t="shared" si="142"/>
        <v>Lab</v>
      </c>
      <c r="Y409" s="13" t="str">
        <f t="shared" si="143"/>
        <v>Lab</v>
      </c>
      <c r="Z409" s="13" t="str">
        <f t="shared" si="144"/>
        <v>PC</v>
      </c>
      <c r="AA409" s="13" t="str">
        <f t="shared" ref="AA409:AA415" si="149">G409</f>
        <v>Lab</v>
      </c>
      <c r="AB409" s="13" t="str">
        <f t="shared" si="147"/>
        <v>Lab</v>
      </c>
      <c r="AC409" s="13" t="str">
        <f t="shared" si="148"/>
        <v>Lab</v>
      </c>
    </row>
    <row r="410" spans="1:29" ht="15.75" x14ac:dyDescent="0.25">
      <c r="A410" s="100" t="s">
        <v>419</v>
      </c>
      <c r="B410" s="101" t="s">
        <v>662</v>
      </c>
      <c r="C410" s="102">
        <v>2010</v>
      </c>
      <c r="D410" s="103">
        <v>72858</v>
      </c>
      <c r="E410" s="103">
        <v>50036</v>
      </c>
      <c r="F410" s="78">
        <f t="shared" si="132"/>
        <v>0.68676054791512253</v>
      </c>
      <c r="G410" s="81" t="s">
        <v>4</v>
      </c>
      <c r="H410" s="93">
        <v>26443</v>
      </c>
      <c r="I410" s="106">
        <v>15136</v>
      </c>
      <c r="J410" s="81" t="s">
        <v>8</v>
      </c>
      <c r="K410" s="106">
        <v>11307</v>
      </c>
      <c r="L410" s="94">
        <v>0.22597729634663041</v>
      </c>
      <c r="M410" s="95">
        <v>0.15519229185538994</v>
      </c>
      <c r="N410" s="107">
        <f t="shared" si="133"/>
        <v>5654</v>
      </c>
      <c r="O410" s="107">
        <f t="shared" si="134"/>
        <v>5654</v>
      </c>
      <c r="P410" s="108">
        <f t="shared" si="135"/>
        <v>3643</v>
      </c>
      <c r="Q410" s="96" t="str">
        <f t="shared" si="136"/>
        <v/>
      </c>
      <c r="R410" s="109">
        <f t="shared" si="137"/>
        <v>729</v>
      </c>
      <c r="S410" s="85" t="str">
        <f t="shared" si="138"/>
        <v/>
      </c>
      <c r="T410" s="78">
        <f t="shared" si="139"/>
        <v>0.15519229185538994</v>
      </c>
      <c r="U410" s="104">
        <f t="shared" si="140"/>
        <v>0.8419528397705125</v>
      </c>
      <c r="W410" s="13" t="str">
        <f t="shared" si="141"/>
        <v>Con</v>
      </c>
      <c r="X410" s="13" t="str">
        <f t="shared" si="142"/>
        <v>Con</v>
      </c>
      <c r="Y410" s="13" t="str">
        <f t="shared" si="143"/>
        <v>Con</v>
      </c>
      <c r="Z410" s="13" t="str">
        <f t="shared" si="144"/>
        <v>LD</v>
      </c>
      <c r="AA410" s="13" t="str">
        <f t="shared" si="149"/>
        <v>Con</v>
      </c>
      <c r="AB410" s="13" t="str">
        <f t="shared" si="147"/>
        <v>Con</v>
      </c>
      <c r="AC410" s="13" t="str">
        <f t="shared" si="148"/>
        <v>Con</v>
      </c>
    </row>
    <row r="411" spans="1:29" ht="15.75" x14ac:dyDescent="0.25">
      <c r="A411" s="100" t="s">
        <v>420</v>
      </c>
      <c r="B411" s="101" t="s">
        <v>662</v>
      </c>
      <c r="C411" s="102">
        <v>2010</v>
      </c>
      <c r="D411" s="103">
        <v>68332</v>
      </c>
      <c r="E411" s="103">
        <v>47572</v>
      </c>
      <c r="F411" s="78">
        <f t="shared" si="132"/>
        <v>0.69618919393549139</v>
      </c>
      <c r="G411" s="81" t="s">
        <v>4</v>
      </c>
      <c r="H411" s="93">
        <v>27980</v>
      </c>
      <c r="I411" s="106">
        <v>11084</v>
      </c>
      <c r="J411" s="81" t="s">
        <v>8</v>
      </c>
      <c r="K411" s="106">
        <v>16896</v>
      </c>
      <c r="L411" s="94">
        <v>0.35516690490204322</v>
      </c>
      <c r="M411" s="95">
        <v>0.24726336123631681</v>
      </c>
      <c r="N411" s="107">
        <f t="shared" si="133"/>
        <v>8449</v>
      </c>
      <c r="O411" s="107">
        <f t="shared" si="134"/>
        <v>8449</v>
      </c>
      <c r="P411" s="108">
        <f t="shared" si="135"/>
        <v>3417</v>
      </c>
      <c r="Q411" s="96" t="str">
        <f t="shared" si="136"/>
        <v/>
      </c>
      <c r="R411" s="109">
        <f t="shared" si="137"/>
        <v>684</v>
      </c>
      <c r="S411" s="85" t="str">
        <f t="shared" si="138"/>
        <v/>
      </c>
      <c r="T411" s="78">
        <f t="shared" si="139"/>
        <v>0.24726336123631681</v>
      </c>
      <c r="U411" s="104">
        <f t="shared" si="140"/>
        <v>0.94345255517180826</v>
      </c>
      <c r="W411" s="13" t="str">
        <f t="shared" si="141"/>
        <v>Con</v>
      </c>
      <c r="X411" s="13" t="str">
        <f t="shared" si="142"/>
        <v>Con</v>
      </c>
      <c r="Y411" s="13" t="str">
        <f t="shared" si="143"/>
        <v>Con</v>
      </c>
      <c r="Z411" s="13" t="str">
        <f t="shared" si="144"/>
        <v>Con</v>
      </c>
      <c r="AA411" s="13" t="str">
        <f t="shared" si="149"/>
        <v>Con</v>
      </c>
      <c r="AB411" s="13" t="str">
        <f t="shared" si="147"/>
        <v>Con</v>
      </c>
      <c r="AC411" s="13" t="str">
        <f t="shared" si="148"/>
        <v>Con</v>
      </c>
    </row>
    <row r="412" spans="1:29" ht="15.75" x14ac:dyDescent="0.25">
      <c r="A412" s="100" t="s">
        <v>421</v>
      </c>
      <c r="B412" s="101" t="s">
        <v>665</v>
      </c>
      <c r="C412" s="102">
        <v>2010</v>
      </c>
      <c r="D412" s="103">
        <v>71755</v>
      </c>
      <c r="E412" s="103">
        <v>51228</v>
      </c>
      <c r="F412" s="78">
        <f t="shared" si="132"/>
        <v>0.71392934290293364</v>
      </c>
      <c r="G412" s="81" t="s">
        <v>4</v>
      </c>
      <c r="H412" s="93">
        <v>27590</v>
      </c>
      <c r="I412" s="106">
        <v>11438</v>
      </c>
      <c r="J412" s="81" t="s">
        <v>7</v>
      </c>
      <c r="K412" s="106">
        <v>16152</v>
      </c>
      <c r="L412" s="94">
        <v>0.31529632232372923</v>
      </c>
      <c r="M412" s="95">
        <v>0.22509929621629154</v>
      </c>
      <c r="N412" s="107">
        <f t="shared" si="133"/>
        <v>8077</v>
      </c>
      <c r="O412" s="107">
        <f t="shared" si="134"/>
        <v>8077</v>
      </c>
      <c r="P412" s="108">
        <f t="shared" si="135"/>
        <v>3588</v>
      </c>
      <c r="Q412" s="96" t="str">
        <f t="shared" si="136"/>
        <v/>
      </c>
      <c r="R412" s="109">
        <f t="shared" si="137"/>
        <v>718</v>
      </c>
      <c r="S412" s="85" t="str">
        <f t="shared" si="138"/>
        <v/>
      </c>
      <c r="T412" s="78">
        <f t="shared" si="139"/>
        <v>0.22509929621629154</v>
      </c>
      <c r="U412" s="104">
        <f t="shared" si="140"/>
        <v>0.93902863911922518</v>
      </c>
      <c r="W412" s="13" t="str">
        <f t="shared" si="141"/>
        <v>Con</v>
      </c>
      <c r="X412" s="13" t="str">
        <f t="shared" si="142"/>
        <v>Con</v>
      </c>
      <c r="Y412" s="13" t="str">
        <f t="shared" si="143"/>
        <v>Con</v>
      </c>
      <c r="Z412" s="13" t="str">
        <f t="shared" si="144"/>
        <v>Con</v>
      </c>
      <c r="AA412" s="13" t="str">
        <f t="shared" si="149"/>
        <v>Con</v>
      </c>
      <c r="AB412" s="13" t="str">
        <f t="shared" si="147"/>
        <v>Con</v>
      </c>
      <c r="AC412" s="13" t="str">
        <f t="shared" si="148"/>
        <v>Con</v>
      </c>
    </row>
    <row r="413" spans="1:29" ht="15.75" x14ac:dyDescent="0.25">
      <c r="A413" s="100" t="s">
        <v>422</v>
      </c>
      <c r="B413" s="101" t="s">
        <v>662</v>
      </c>
      <c r="C413" s="102">
        <v>2010</v>
      </c>
      <c r="D413" s="103">
        <v>79144</v>
      </c>
      <c r="E413" s="103">
        <v>58589</v>
      </c>
      <c r="F413" s="78">
        <f t="shared" si="132"/>
        <v>0.74028353381178613</v>
      </c>
      <c r="G413" s="81" t="s">
        <v>4</v>
      </c>
      <c r="H413" s="93">
        <v>33057</v>
      </c>
      <c r="I413" s="106">
        <v>20809</v>
      </c>
      <c r="J413" s="81" t="s">
        <v>8</v>
      </c>
      <c r="K413" s="106">
        <v>12248</v>
      </c>
      <c r="L413" s="94">
        <v>0.20904948027786785</v>
      </c>
      <c r="M413" s="95">
        <v>0.1547558880016173</v>
      </c>
      <c r="N413" s="107">
        <f t="shared" si="133"/>
        <v>6125</v>
      </c>
      <c r="O413" s="107">
        <f t="shared" si="134"/>
        <v>6125</v>
      </c>
      <c r="P413" s="108">
        <f t="shared" si="135"/>
        <v>3958</v>
      </c>
      <c r="Q413" s="96" t="str">
        <f t="shared" si="136"/>
        <v/>
      </c>
      <c r="R413" s="109">
        <f t="shared" si="137"/>
        <v>792</v>
      </c>
      <c r="S413" s="85" t="str">
        <f t="shared" si="138"/>
        <v/>
      </c>
      <c r="T413" s="78">
        <f t="shared" si="139"/>
        <v>0.1547558880016173</v>
      </c>
      <c r="U413" s="104">
        <f t="shared" si="140"/>
        <v>0.89503942181340346</v>
      </c>
      <c r="W413" s="13" t="str">
        <f t="shared" si="141"/>
        <v>Con</v>
      </c>
      <c r="X413" s="13" t="str">
        <f t="shared" si="142"/>
        <v>Con</v>
      </c>
      <c r="Y413" s="13" t="str">
        <f t="shared" si="143"/>
        <v>Con</v>
      </c>
      <c r="Z413" s="13" t="str">
        <f t="shared" si="144"/>
        <v>Con</v>
      </c>
      <c r="AA413" s="13" t="str">
        <f t="shared" si="149"/>
        <v>Con</v>
      </c>
      <c r="AB413" s="13" t="str">
        <f t="shared" si="147"/>
        <v>Con</v>
      </c>
      <c r="AC413" s="13" t="str">
        <f t="shared" si="148"/>
        <v>Con</v>
      </c>
    </row>
    <row r="414" spans="1:29" ht="15.75" x14ac:dyDescent="0.25">
      <c r="A414" s="100" t="s">
        <v>424</v>
      </c>
      <c r="B414" s="101" t="s">
        <v>670</v>
      </c>
      <c r="C414" s="102">
        <v>2010</v>
      </c>
      <c r="D414" s="103">
        <v>60507</v>
      </c>
      <c r="E414" s="103">
        <v>34157</v>
      </c>
      <c r="F414" s="78">
        <f t="shared" si="132"/>
        <v>0.56451319682020262</v>
      </c>
      <c r="G414" s="81" t="s">
        <v>7</v>
      </c>
      <c r="H414" s="93">
        <v>15694</v>
      </c>
      <c r="I414" s="106">
        <v>8228</v>
      </c>
      <c r="J414" s="81" t="s">
        <v>8</v>
      </c>
      <c r="K414" s="106">
        <v>7466</v>
      </c>
      <c r="L414" s="94">
        <v>0.21857891501010041</v>
      </c>
      <c r="M414" s="95">
        <v>0.12339068206984316</v>
      </c>
      <c r="N414" s="107">
        <f t="shared" si="133"/>
        <v>3734</v>
      </c>
      <c r="O414" s="107" t="str">
        <f t="shared" si="134"/>
        <v/>
      </c>
      <c r="P414" s="108">
        <f t="shared" si="135"/>
        <v>3026</v>
      </c>
      <c r="Q414" s="96" t="str">
        <f t="shared" si="136"/>
        <v/>
      </c>
      <c r="R414" s="109">
        <f t="shared" si="137"/>
        <v>606</v>
      </c>
      <c r="S414" s="85" t="str">
        <f t="shared" si="138"/>
        <v/>
      </c>
      <c r="T414" s="78">
        <f t="shared" si="139"/>
        <v>0.12339068206984316</v>
      </c>
      <c r="U414" s="104">
        <f t="shared" si="140"/>
        <v>0.68790387889004578</v>
      </c>
      <c r="W414" s="13" t="str">
        <f t="shared" si="141"/>
        <v>Lab</v>
      </c>
      <c r="X414" s="13" t="str">
        <f t="shared" si="142"/>
        <v>Lab</v>
      </c>
      <c r="Y414" s="13" t="str">
        <f t="shared" si="143"/>
        <v>LD</v>
      </c>
      <c r="Z414" s="13" t="str">
        <f t="shared" si="144"/>
        <v>LD</v>
      </c>
      <c r="AA414" s="13" t="str">
        <f t="shared" si="149"/>
        <v>Lab</v>
      </c>
      <c r="AB414" s="13" t="str">
        <f t="shared" si="147"/>
        <v>Lab</v>
      </c>
      <c r="AC414" s="13" t="str">
        <f t="shared" si="148"/>
        <v>Lab</v>
      </c>
    </row>
    <row r="415" spans="1:29" ht="15.75" x14ac:dyDescent="0.25">
      <c r="A415" s="100" t="s">
        <v>425</v>
      </c>
      <c r="B415" s="101" t="s">
        <v>670</v>
      </c>
      <c r="C415" s="102">
        <v>2010</v>
      </c>
      <c r="D415" s="103">
        <v>64487</v>
      </c>
      <c r="E415" s="103">
        <v>37840</v>
      </c>
      <c r="F415" s="78">
        <f t="shared" si="132"/>
        <v>0.58678493339742899</v>
      </c>
      <c r="G415" s="81" t="s">
        <v>7</v>
      </c>
      <c r="H415" s="93">
        <v>17043</v>
      </c>
      <c r="I415" s="106">
        <v>12590</v>
      </c>
      <c r="J415" s="81" t="s">
        <v>8</v>
      </c>
      <c r="K415" s="106">
        <v>4453</v>
      </c>
      <c r="L415" s="94">
        <v>0.11767970401691331</v>
      </c>
      <c r="M415" s="95">
        <v>6.9052677283793634E-2</v>
      </c>
      <c r="N415" s="107">
        <f t="shared" si="133"/>
        <v>2227</v>
      </c>
      <c r="O415" s="107" t="str">
        <f t="shared" si="134"/>
        <v/>
      </c>
      <c r="P415" s="108">
        <f t="shared" si="135"/>
        <v>3225</v>
      </c>
      <c r="Q415" s="96" t="str">
        <f t="shared" si="136"/>
        <v/>
      </c>
      <c r="R415" s="109">
        <f t="shared" si="137"/>
        <v>645</v>
      </c>
      <c r="S415" s="85" t="str">
        <f t="shared" si="138"/>
        <v/>
      </c>
      <c r="T415" s="78">
        <f t="shared" si="139"/>
        <v>6.9052677283793634E-2</v>
      </c>
      <c r="U415" s="104">
        <f t="shared" si="140"/>
        <v>0.65583761068122259</v>
      </c>
      <c r="W415" s="13" t="str">
        <f t="shared" si="141"/>
        <v>Lab</v>
      </c>
      <c r="X415" s="13" t="str">
        <f t="shared" si="142"/>
        <v>Lab</v>
      </c>
      <c r="Y415" s="13" t="str">
        <f t="shared" si="143"/>
        <v>LD</v>
      </c>
      <c r="Z415" s="13" t="str">
        <f t="shared" si="144"/>
        <v>LD</v>
      </c>
      <c r="AA415" s="13" t="str">
        <f t="shared" si="149"/>
        <v>Lab</v>
      </c>
      <c r="AB415" s="13" t="str">
        <f t="shared" si="147"/>
        <v>Lab</v>
      </c>
      <c r="AC415" s="13" t="str">
        <f t="shared" si="148"/>
        <v>Lab</v>
      </c>
    </row>
    <row r="416" spans="1:29" ht="15.75" x14ac:dyDescent="0.25">
      <c r="A416" s="100" t="s">
        <v>426</v>
      </c>
      <c r="B416" s="101" t="s">
        <v>670</v>
      </c>
      <c r="C416" s="102">
        <v>2010</v>
      </c>
      <c r="D416" s="103">
        <v>67110</v>
      </c>
      <c r="E416" s="103">
        <v>43946</v>
      </c>
      <c r="F416" s="78">
        <f t="shared" si="132"/>
        <v>0.65483534495604234</v>
      </c>
      <c r="G416" s="81" t="s">
        <v>7</v>
      </c>
      <c r="H416" s="93">
        <v>17950</v>
      </c>
      <c r="I416" s="106">
        <v>14536</v>
      </c>
      <c r="J416" s="81" t="s">
        <v>8</v>
      </c>
      <c r="K416" s="106">
        <v>3414</v>
      </c>
      <c r="L416" s="94">
        <v>7.7686251308423979E-2</v>
      </c>
      <c r="M416" s="95">
        <v>5.0871703173893605E-2</v>
      </c>
      <c r="N416" s="107">
        <f t="shared" si="133"/>
        <v>1708</v>
      </c>
      <c r="O416" s="107" t="str">
        <f t="shared" si="134"/>
        <v/>
      </c>
      <c r="P416" s="108">
        <f t="shared" si="135"/>
        <v>3356</v>
      </c>
      <c r="Q416" s="96" t="str">
        <f t="shared" si="136"/>
        <v/>
      </c>
      <c r="R416" s="109">
        <f t="shared" si="137"/>
        <v>672</v>
      </c>
      <c r="S416" s="85" t="str">
        <f t="shared" si="138"/>
        <v/>
      </c>
      <c r="T416" s="78">
        <f t="shared" si="139"/>
        <v>5.0871703173893605E-2</v>
      </c>
      <c r="U416" s="104">
        <f t="shared" si="140"/>
        <v>0.7057070481299359</v>
      </c>
      <c r="W416" s="13" t="str">
        <f t="shared" si="141"/>
        <v>Lab</v>
      </c>
      <c r="X416" s="13" t="str">
        <f t="shared" si="142"/>
        <v>Lab</v>
      </c>
      <c r="Y416" s="13" t="str">
        <f t="shared" si="143"/>
        <v>LD</v>
      </c>
      <c r="Z416" s="13" t="str">
        <f t="shared" si="144"/>
        <v>LD</v>
      </c>
      <c r="AA416" s="13" t="str">
        <f>J416</f>
        <v>LD</v>
      </c>
      <c r="AB416" s="13" t="str">
        <f t="shared" si="147"/>
        <v>Lab</v>
      </c>
      <c r="AC416" s="13" t="str">
        <f t="shared" si="148"/>
        <v>Lab</v>
      </c>
    </row>
    <row r="417" spans="1:29" ht="15.75" x14ac:dyDescent="0.25">
      <c r="A417" s="100" t="s">
        <v>423</v>
      </c>
      <c r="B417" s="101" t="s">
        <v>663</v>
      </c>
      <c r="C417" s="102">
        <v>2010</v>
      </c>
      <c r="D417" s="103">
        <v>69433</v>
      </c>
      <c r="E417" s="103">
        <v>43191</v>
      </c>
      <c r="F417" s="78">
        <f t="shared" si="132"/>
        <v>0.62205291432027998</v>
      </c>
      <c r="G417" s="81" t="s">
        <v>7</v>
      </c>
      <c r="H417" s="93">
        <v>16393</v>
      </c>
      <c r="I417" s="106">
        <v>14841</v>
      </c>
      <c r="J417" s="81" t="s">
        <v>4</v>
      </c>
      <c r="K417" s="106">
        <v>1552</v>
      </c>
      <c r="L417" s="94">
        <v>3.5933412053437058E-2</v>
      </c>
      <c r="M417" s="95">
        <v>2.2352483689311999E-2</v>
      </c>
      <c r="N417" s="107">
        <f t="shared" si="133"/>
        <v>777</v>
      </c>
      <c r="O417" s="107" t="str">
        <f t="shared" si="134"/>
        <v/>
      </c>
      <c r="P417" s="108">
        <f t="shared" si="135"/>
        <v>3472</v>
      </c>
      <c r="Q417" s="96" t="str">
        <f t="shared" si="136"/>
        <v>YES</v>
      </c>
      <c r="R417" s="109">
        <f t="shared" si="137"/>
        <v>695</v>
      </c>
      <c r="S417" s="85" t="str">
        <f t="shared" si="138"/>
        <v/>
      </c>
      <c r="T417" s="78">
        <f t="shared" si="139"/>
        <v>2.2352483689311999E-2</v>
      </c>
      <c r="U417" s="104">
        <f t="shared" si="140"/>
        <v>0.64440539800959196</v>
      </c>
      <c r="W417" s="13" t="str">
        <f t="shared" si="141"/>
        <v>Con</v>
      </c>
      <c r="X417" s="13" t="str">
        <f t="shared" si="142"/>
        <v>Lab</v>
      </c>
      <c r="Y417" s="13" t="str">
        <f t="shared" si="143"/>
        <v>Con</v>
      </c>
      <c r="Z417" s="13" t="str">
        <f t="shared" si="144"/>
        <v>Con</v>
      </c>
      <c r="AA417" s="13" t="str">
        <f>J417</f>
        <v>Con</v>
      </c>
      <c r="AB417" s="13" t="str">
        <f t="shared" si="147"/>
        <v>Lab</v>
      </c>
      <c r="AC417" s="13" t="str">
        <f t="shared" si="148"/>
        <v>Lab</v>
      </c>
    </row>
    <row r="418" spans="1:29" ht="15.75" x14ac:dyDescent="0.25">
      <c r="A418" s="100" t="s">
        <v>427</v>
      </c>
      <c r="B418" s="101" t="s">
        <v>672</v>
      </c>
      <c r="C418" s="102">
        <v>2010</v>
      </c>
      <c r="D418" s="103">
        <v>54437</v>
      </c>
      <c r="E418" s="103">
        <v>34448</v>
      </c>
      <c r="F418" s="78">
        <f t="shared" si="132"/>
        <v>0.63280489373036719</v>
      </c>
      <c r="G418" s="81" t="s">
        <v>7</v>
      </c>
      <c r="H418" s="93">
        <v>12744</v>
      </c>
      <c r="I418" s="106">
        <v>11094</v>
      </c>
      <c r="J418" s="81" t="s">
        <v>8</v>
      </c>
      <c r="K418" s="106">
        <v>1650</v>
      </c>
      <c r="L418" s="94">
        <v>4.7898281467719461E-2</v>
      </c>
      <c r="M418" s="95">
        <v>3.031026691404743E-2</v>
      </c>
      <c r="N418" s="107">
        <f t="shared" si="133"/>
        <v>826</v>
      </c>
      <c r="O418" s="107" t="str">
        <f t="shared" si="134"/>
        <v/>
      </c>
      <c r="P418" s="108">
        <f t="shared" si="135"/>
        <v>2722</v>
      </c>
      <c r="Q418" s="96" t="str">
        <f t="shared" si="136"/>
        <v>YES</v>
      </c>
      <c r="R418" s="109">
        <f t="shared" si="137"/>
        <v>545</v>
      </c>
      <c r="S418" s="85" t="str">
        <f t="shared" si="138"/>
        <v/>
      </c>
      <c r="T418" s="78">
        <f t="shared" si="139"/>
        <v>3.031026691404743E-2</v>
      </c>
      <c r="U418" s="104">
        <f t="shared" si="140"/>
        <v>0.66311516064441467</v>
      </c>
      <c r="W418" s="13" t="str">
        <f t="shared" si="141"/>
        <v>LD</v>
      </c>
      <c r="X418" s="13" t="str">
        <f t="shared" si="142"/>
        <v>Lab</v>
      </c>
      <c r="Y418" s="13" t="str">
        <f t="shared" si="143"/>
        <v>LD</v>
      </c>
      <c r="Z418" s="13" t="str">
        <f t="shared" si="144"/>
        <v>LD</v>
      </c>
      <c r="AA418" s="13" t="str">
        <f>J418</f>
        <v>LD</v>
      </c>
      <c r="AB418" s="13" t="str">
        <f t="shared" si="147"/>
        <v>Lab</v>
      </c>
      <c r="AC418" s="13" t="str">
        <f t="shared" si="148"/>
        <v>Lab</v>
      </c>
    </row>
    <row r="419" spans="1:29" ht="15.75" x14ac:dyDescent="0.25">
      <c r="A419" s="100" t="s">
        <v>428</v>
      </c>
      <c r="B419" s="101" t="s">
        <v>672</v>
      </c>
      <c r="C419" s="102">
        <v>2010</v>
      </c>
      <c r="D419" s="103">
        <v>62111</v>
      </c>
      <c r="E419" s="103">
        <v>39720</v>
      </c>
      <c r="F419" s="78">
        <f t="shared" si="132"/>
        <v>0.63950024955321927</v>
      </c>
      <c r="G419" s="81" t="s">
        <v>7</v>
      </c>
      <c r="H419" s="93">
        <v>16389</v>
      </c>
      <c r="I419" s="106">
        <v>12845</v>
      </c>
      <c r="J419" s="81" t="s">
        <v>4</v>
      </c>
      <c r="K419" s="106">
        <v>3544</v>
      </c>
      <c r="L419" s="94">
        <v>8.9224572004028196E-2</v>
      </c>
      <c r="M419" s="95">
        <v>5.7059136062855211E-2</v>
      </c>
      <c r="N419" s="107">
        <f t="shared" si="133"/>
        <v>1773</v>
      </c>
      <c r="O419" s="107" t="str">
        <f t="shared" si="134"/>
        <v/>
      </c>
      <c r="P419" s="108">
        <f t="shared" si="135"/>
        <v>3106</v>
      </c>
      <c r="Q419" s="96" t="str">
        <f t="shared" si="136"/>
        <v/>
      </c>
      <c r="R419" s="109">
        <f t="shared" si="137"/>
        <v>622</v>
      </c>
      <c r="S419" s="85" t="str">
        <f t="shared" si="138"/>
        <v/>
      </c>
      <c r="T419" s="78">
        <f t="shared" si="139"/>
        <v>5.7059136062855211E-2</v>
      </c>
      <c r="U419" s="104">
        <f t="shared" si="140"/>
        <v>0.69655938561607444</v>
      </c>
      <c r="W419" s="13" t="str">
        <f t="shared" si="141"/>
        <v>Lab</v>
      </c>
      <c r="X419" s="13" t="str">
        <f t="shared" si="142"/>
        <v>Lab</v>
      </c>
      <c r="Y419" s="13" t="str">
        <f t="shared" si="143"/>
        <v>Con</v>
      </c>
      <c r="Z419" s="13" t="str">
        <f t="shared" si="144"/>
        <v>Con</v>
      </c>
      <c r="AA419" s="13" t="str">
        <f>J419</f>
        <v>Con</v>
      </c>
      <c r="AB419" s="13" t="str">
        <f t="shared" si="147"/>
        <v>Lab</v>
      </c>
      <c r="AC419" s="13" t="str">
        <f t="shared" si="148"/>
        <v>Lab</v>
      </c>
    </row>
    <row r="420" spans="1:29" ht="15.75" x14ac:dyDescent="0.25">
      <c r="A420" s="100" t="s">
        <v>429</v>
      </c>
      <c r="B420" s="101" t="s">
        <v>674</v>
      </c>
      <c r="C420" s="102">
        <v>2010</v>
      </c>
      <c r="D420" s="103">
        <v>74308</v>
      </c>
      <c r="E420" s="103">
        <v>44906</v>
      </c>
      <c r="F420" s="78">
        <f t="shared" si="132"/>
        <v>0.60432254938902941</v>
      </c>
      <c r="G420" s="81" t="s">
        <v>11</v>
      </c>
      <c r="H420" s="93">
        <v>18857</v>
      </c>
      <c r="I420" s="106">
        <v>10526</v>
      </c>
      <c r="J420" s="81" t="s">
        <v>10</v>
      </c>
      <c r="K420" s="106">
        <v>8331</v>
      </c>
      <c r="L420" s="94">
        <v>0.18552086580857791</v>
      </c>
      <c r="M420" s="95">
        <v>0.11211444259029983</v>
      </c>
      <c r="N420" s="107">
        <f t="shared" si="133"/>
        <v>4166</v>
      </c>
      <c r="O420" s="107" t="str">
        <f t="shared" si="134"/>
        <v/>
      </c>
      <c r="P420" s="108">
        <f t="shared" si="135"/>
        <v>3716</v>
      </c>
      <c r="Q420" s="96" t="str">
        <f t="shared" si="136"/>
        <v/>
      </c>
      <c r="R420" s="109">
        <f t="shared" si="137"/>
        <v>744</v>
      </c>
      <c r="S420" s="85" t="str">
        <f t="shared" si="138"/>
        <v/>
      </c>
      <c r="T420" s="78">
        <f t="shared" si="139"/>
        <v>0.11211444259029983</v>
      </c>
      <c r="U420" s="104">
        <f t="shared" si="140"/>
        <v>0.7164369919793292</v>
      </c>
      <c r="W420" s="13" t="str">
        <f t="shared" si="141"/>
        <v>SF</v>
      </c>
      <c r="X420" s="13" t="str">
        <f t="shared" si="142"/>
        <v>SF</v>
      </c>
      <c r="Y420" s="13" t="str">
        <f t="shared" si="143"/>
        <v>SDLP</v>
      </c>
      <c r="Z420" s="13" t="str">
        <f t="shared" si="144"/>
        <v>SDLP</v>
      </c>
      <c r="AA420" s="13" t="str">
        <f>G420</f>
        <v>SF</v>
      </c>
      <c r="AB420" s="13" t="str">
        <f t="shared" si="147"/>
        <v>SF</v>
      </c>
      <c r="AC420" s="13" t="str">
        <f t="shared" si="148"/>
        <v>SF</v>
      </c>
    </row>
    <row r="421" spans="1:29" ht="15.75" x14ac:dyDescent="0.25">
      <c r="A421" s="100" t="s">
        <v>430</v>
      </c>
      <c r="B421" s="101" t="s">
        <v>669</v>
      </c>
      <c r="C421" s="102">
        <v>2010</v>
      </c>
      <c r="D421" s="103">
        <v>69319</v>
      </c>
      <c r="E421" s="103">
        <v>48283</v>
      </c>
      <c r="F421" s="78">
        <f t="shared" si="132"/>
        <v>0.69653341796621415</v>
      </c>
      <c r="G421" s="81" t="s">
        <v>4</v>
      </c>
      <c r="H421" s="93">
        <v>20774</v>
      </c>
      <c r="I421" s="106">
        <v>20251</v>
      </c>
      <c r="J421" s="81" t="s">
        <v>8</v>
      </c>
      <c r="K421" s="106">
        <v>523</v>
      </c>
      <c r="L421" s="94">
        <v>1.0831969844458712E-2</v>
      </c>
      <c r="M421" s="95">
        <v>7.5448289790677877E-3</v>
      </c>
      <c r="N421" s="107">
        <f t="shared" si="133"/>
        <v>262</v>
      </c>
      <c r="O421" s="107">
        <f t="shared" si="134"/>
        <v>262</v>
      </c>
      <c r="P421" s="108">
        <f t="shared" si="135"/>
        <v>3466</v>
      </c>
      <c r="Q421" s="96" t="str">
        <f t="shared" si="136"/>
        <v>YES</v>
      </c>
      <c r="R421" s="109">
        <f t="shared" si="137"/>
        <v>694</v>
      </c>
      <c r="S421" s="85" t="str">
        <f t="shared" si="138"/>
        <v>YES</v>
      </c>
      <c r="T421" s="78">
        <f t="shared" si="139"/>
        <v>7.5448289790677877E-3</v>
      </c>
      <c r="U421" s="104">
        <f t="shared" si="140"/>
        <v>0.70407824694528198</v>
      </c>
      <c r="W421" s="13" t="str">
        <f t="shared" si="141"/>
        <v>LD</v>
      </c>
      <c r="X421" s="13" t="str">
        <f t="shared" si="142"/>
        <v>LD</v>
      </c>
      <c r="Y421" s="13" t="str">
        <f t="shared" si="143"/>
        <v>LD</v>
      </c>
      <c r="Z421" s="13" t="str">
        <f t="shared" si="144"/>
        <v>LD</v>
      </c>
      <c r="AA421" s="13" t="str">
        <f>J421</f>
        <v>LD</v>
      </c>
      <c r="AB421" s="13" t="str">
        <f>J421</f>
        <v>LD</v>
      </c>
      <c r="AC421" s="13" t="str">
        <f>J421</f>
        <v>LD</v>
      </c>
    </row>
    <row r="422" spans="1:29" ht="15.75" x14ac:dyDescent="0.25">
      <c r="A422" s="100" t="s">
        <v>431</v>
      </c>
      <c r="B422" s="101" t="s">
        <v>668</v>
      </c>
      <c r="C422" s="102">
        <v>2010</v>
      </c>
      <c r="D422" s="103">
        <v>74260</v>
      </c>
      <c r="E422" s="103">
        <v>50765</v>
      </c>
      <c r="F422" s="78">
        <f t="shared" si="132"/>
        <v>0.68361163479666043</v>
      </c>
      <c r="G422" s="81" t="s">
        <v>4</v>
      </c>
      <c r="H422" s="93">
        <v>25123</v>
      </c>
      <c r="I422" s="106">
        <v>11267</v>
      </c>
      <c r="J422" s="81" t="s">
        <v>8</v>
      </c>
      <c r="K422" s="106">
        <v>13856</v>
      </c>
      <c r="L422" s="94">
        <v>0.2729439574509997</v>
      </c>
      <c r="M422" s="95">
        <v>0.18658766496094803</v>
      </c>
      <c r="N422" s="107">
        <f t="shared" si="133"/>
        <v>6929</v>
      </c>
      <c r="O422" s="107">
        <f t="shared" si="134"/>
        <v>6929</v>
      </c>
      <c r="P422" s="108">
        <f t="shared" si="135"/>
        <v>3713</v>
      </c>
      <c r="Q422" s="96" t="str">
        <f t="shared" si="136"/>
        <v/>
      </c>
      <c r="R422" s="109">
        <f t="shared" si="137"/>
        <v>743</v>
      </c>
      <c r="S422" s="85" t="str">
        <f t="shared" si="138"/>
        <v/>
      </c>
      <c r="T422" s="78">
        <f t="shared" si="139"/>
        <v>0.18658766496094803</v>
      </c>
      <c r="U422" s="104">
        <f t="shared" si="140"/>
        <v>0.87019929975760846</v>
      </c>
      <c r="W422" s="13" t="str">
        <f t="shared" si="141"/>
        <v>Con</v>
      </c>
      <c r="X422" s="13" t="str">
        <f t="shared" si="142"/>
        <v>Con</v>
      </c>
      <c r="Y422" s="13" t="str">
        <f t="shared" si="143"/>
        <v>Con</v>
      </c>
      <c r="Z422" s="13" t="str">
        <f t="shared" si="144"/>
        <v>Con</v>
      </c>
      <c r="AA422" s="13" t="str">
        <f t="shared" ref="AA422:AA427" si="150">G422</f>
        <v>Con</v>
      </c>
      <c r="AB422" s="13" t="str">
        <f t="shared" ref="AB422:AB427" si="151">G422</f>
        <v>Con</v>
      </c>
      <c r="AC422" s="13" t="str">
        <f t="shared" ref="AC422:AC427" si="152">G422</f>
        <v>Con</v>
      </c>
    </row>
    <row r="423" spans="1:29" ht="15.75" x14ac:dyDescent="0.25">
      <c r="A423" s="100" t="s">
        <v>432</v>
      </c>
      <c r="B423" s="101" t="s">
        <v>668</v>
      </c>
      <c r="C423" s="102">
        <v>2010</v>
      </c>
      <c r="D423" s="103">
        <v>67851</v>
      </c>
      <c r="E423" s="103">
        <v>49661</v>
      </c>
      <c r="F423" s="78">
        <f t="shared" si="132"/>
        <v>0.73191257313819991</v>
      </c>
      <c r="G423" s="81" t="s">
        <v>8</v>
      </c>
      <c r="H423" s="93">
        <v>27554</v>
      </c>
      <c r="I423" s="106">
        <v>15928</v>
      </c>
      <c r="J423" s="81" t="s">
        <v>4</v>
      </c>
      <c r="K423" s="106">
        <v>11626</v>
      </c>
      <c r="L423" s="94">
        <v>0.23410724713557923</v>
      </c>
      <c r="M423" s="95">
        <v>0.17134603764130227</v>
      </c>
      <c r="N423" s="107">
        <f t="shared" si="133"/>
        <v>5814</v>
      </c>
      <c r="O423" s="107" t="str">
        <f t="shared" si="134"/>
        <v/>
      </c>
      <c r="P423" s="108">
        <f t="shared" si="135"/>
        <v>3393</v>
      </c>
      <c r="Q423" s="96" t="str">
        <f t="shared" si="136"/>
        <v/>
      </c>
      <c r="R423" s="109">
        <f t="shared" si="137"/>
        <v>679</v>
      </c>
      <c r="S423" s="85" t="str">
        <f t="shared" si="138"/>
        <v/>
      </c>
      <c r="T423" s="78">
        <f t="shared" si="139"/>
        <v>0.17134603764130227</v>
      </c>
      <c r="U423" s="104">
        <f t="shared" si="140"/>
        <v>0.9032586107795022</v>
      </c>
      <c r="W423" s="13" t="str">
        <f t="shared" si="141"/>
        <v>LD</v>
      </c>
      <c r="X423" s="13" t="str">
        <f t="shared" si="142"/>
        <v>LD</v>
      </c>
      <c r="Y423" s="13" t="str">
        <f t="shared" si="143"/>
        <v>LD</v>
      </c>
      <c r="Z423" s="13" t="str">
        <f t="shared" si="144"/>
        <v>LD</v>
      </c>
      <c r="AA423" s="13" t="str">
        <f t="shared" si="150"/>
        <v>LD</v>
      </c>
      <c r="AB423" s="13" t="str">
        <f t="shared" si="151"/>
        <v>LD</v>
      </c>
      <c r="AC423" s="13" t="str">
        <f t="shared" si="152"/>
        <v>LD</v>
      </c>
    </row>
    <row r="424" spans="1:29" ht="15.75" x14ac:dyDescent="0.25">
      <c r="A424" s="100" t="s">
        <v>433</v>
      </c>
      <c r="B424" s="101" t="s">
        <v>668</v>
      </c>
      <c r="C424" s="102">
        <v>2010</v>
      </c>
      <c r="D424" s="103">
        <v>73105</v>
      </c>
      <c r="E424" s="103">
        <v>47800</v>
      </c>
      <c r="F424" s="78">
        <f t="shared" si="132"/>
        <v>0.65385404555091986</v>
      </c>
      <c r="G424" s="81" t="s">
        <v>4</v>
      </c>
      <c r="H424" s="93">
        <v>25916</v>
      </c>
      <c r="I424" s="106">
        <v>11106</v>
      </c>
      <c r="J424" s="81" t="s">
        <v>8</v>
      </c>
      <c r="K424" s="106">
        <v>14810</v>
      </c>
      <c r="L424" s="94">
        <v>0.3098326359832636</v>
      </c>
      <c r="M424" s="95">
        <v>0.20258532248136243</v>
      </c>
      <c r="N424" s="107">
        <f t="shared" si="133"/>
        <v>7406</v>
      </c>
      <c r="O424" s="107">
        <f t="shared" si="134"/>
        <v>7406</v>
      </c>
      <c r="P424" s="108">
        <f t="shared" si="135"/>
        <v>3656</v>
      </c>
      <c r="Q424" s="96" t="str">
        <f t="shared" si="136"/>
        <v/>
      </c>
      <c r="R424" s="109">
        <f t="shared" si="137"/>
        <v>732</v>
      </c>
      <c r="S424" s="85" t="str">
        <f t="shared" si="138"/>
        <v/>
      </c>
      <c r="T424" s="78">
        <f t="shared" si="139"/>
        <v>0.20258532248136243</v>
      </c>
      <c r="U424" s="104">
        <f t="shared" si="140"/>
        <v>0.85643936803228227</v>
      </c>
      <c r="W424" s="13" t="str">
        <f t="shared" si="141"/>
        <v>Con</v>
      </c>
      <c r="X424" s="13" t="str">
        <f t="shared" si="142"/>
        <v>Con</v>
      </c>
      <c r="Y424" s="13" t="str">
        <f t="shared" si="143"/>
        <v>Con</v>
      </c>
      <c r="Z424" s="13" t="str">
        <f t="shared" si="144"/>
        <v>Con</v>
      </c>
      <c r="AA424" s="13" t="str">
        <f t="shared" si="150"/>
        <v>Con</v>
      </c>
      <c r="AB424" s="13" t="str">
        <f t="shared" si="151"/>
        <v>Con</v>
      </c>
      <c r="AC424" s="13" t="str">
        <f t="shared" si="152"/>
        <v>Con</v>
      </c>
    </row>
    <row r="425" spans="1:29" ht="15.75" x14ac:dyDescent="0.25">
      <c r="A425" s="100" t="s">
        <v>434</v>
      </c>
      <c r="B425" s="101" t="s">
        <v>668</v>
      </c>
      <c r="C425" s="102">
        <v>2010</v>
      </c>
      <c r="D425" s="103">
        <v>76179</v>
      </c>
      <c r="E425" s="103">
        <v>54993</v>
      </c>
      <c r="F425" s="78">
        <f t="shared" si="132"/>
        <v>0.7218918599614067</v>
      </c>
      <c r="G425" s="81" t="s">
        <v>4</v>
      </c>
      <c r="H425" s="93">
        <v>27133</v>
      </c>
      <c r="I425" s="106">
        <v>16193</v>
      </c>
      <c r="J425" s="81" t="s">
        <v>8</v>
      </c>
      <c r="K425" s="106">
        <v>10940</v>
      </c>
      <c r="L425" s="94">
        <v>0.19893440983397886</v>
      </c>
      <c r="M425" s="95">
        <v>0.14360913112537577</v>
      </c>
      <c r="N425" s="107">
        <f t="shared" si="133"/>
        <v>5471</v>
      </c>
      <c r="O425" s="107">
        <f t="shared" si="134"/>
        <v>5471</v>
      </c>
      <c r="P425" s="108">
        <f t="shared" si="135"/>
        <v>3809</v>
      </c>
      <c r="Q425" s="96" t="str">
        <f t="shared" si="136"/>
        <v/>
      </c>
      <c r="R425" s="109">
        <f t="shared" si="137"/>
        <v>762</v>
      </c>
      <c r="S425" s="85" t="str">
        <f t="shared" si="138"/>
        <v/>
      </c>
      <c r="T425" s="78">
        <f t="shared" si="139"/>
        <v>0.14360913112537577</v>
      </c>
      <c r="U425" s="104">
        <f t="shared" si="140"/>
        <v>0.86550099108678247</v>
      </c>
      <c r="W425" s="13" t="str">
        <f t="shared" si="141"/>
        <v>Con</v>
      </c>
      <c r="X425" s="13" t="str">
        <f t="shared" si="142"/>
        <v>Con</v>
      </c>
      <c r="Y425" s="13" t="str">
        <f t="shared" si="143"/>
        <v>Con</v>
      </c>
      <c r="Z425" s="13" t="str">
        <f t="shared" si="144"/>
        <v>Con</v>
      </c>
      <c r="AA425" s="13" t="str">
        <f t="shared" si="150"/>
        <v>Con</v>
      </c>
      <c r="AB425" s="13" t="str">
        <f t="shared" si="151"/>
        <v>Con</v>
      </c>
      <c r="AC425" s="13" t="str">
        <f t="shared" si="152"/>
        <v>Con</v>
      </c>
    </row>
    <row r="426" spans="1:29" ht="15.75" x14ac:dyDescent="0.25">
      <c r="A426" s="100" t="s">
        <v>435</v>
      </c>
      <c r="B426" s="101" t="s">
        <v>668</v>
      </c>
      <c r="C426" s="102">
        <v>2010</v>
      </c>
      <c r="D426" s="103">
        <v>73758</v>
      </c>
      <c r="E426" s="103">
        <v>49150</v>
      </c>
      <c r="F426" s="78">
        <f t="shared" si="132"/>
        <v>0.66636839393692893</v>
      </c>
      <c r="G426" s="81" t="s">
        <v>4</v>
      </c>
      <c r="H426" s="93">
        <v>23753</v>
      </c>
      <c r="I426" s="106">
        <v>10613</v>
      </c>
      <c r="J426" s="81" t="s">
        <v>8</v>
      </c>
      <c r="K426" s="106">
        <v>13140</v>
      </c>
      <c r="L426" s="94">
        <v>0.26734486266531027</v>
      </c>
      <c r="M426" s="95">
        <v>0.17815016676157164</v>
      </c>
      <c r="N426" s="107">
        <f t="shared" si="133"/>
        <v>6571</v>
      </c>
      <c r="O426" s="107">
        <f t="shared" si="134"/>
        <v>6571</v>
      </c>
      <c r="P426" s="108">
        <f t="shared" si="135"/>
        <v>3688</v>
      </c>
      <c r="Q426" s="96" t="str">
        <f t="shared" si="136"/>
        <v/>
      </c>
      <c r="R426" s="109">
        <f t="shared" si="137"/>
        <v>738</v>
      </c>
      <c r="S426" s="85" t="str">
        <f t="shared" si="138"/>
        <v/>
      </c>
      <c r="T426" s="78">
        <f t="shared" si="139"/>
        <v>0.17815016676157164</v>
      </c>
      <c r="U426" s="104">
        <f t="shared" si="140"/>
        <v>0.84451856069850062</v>
      </c>
      <c r="W426" s="13" t="str">
        <f t="shared" si="141"/>
        <v>Con</v>
      </c>
      <c r="X426" s="13" t="str">
        <f t="shared" si="142"/>
        <v>Con</v>
      </c>
      <c r="Y426" s="13" t="str">
        <f t="shared" si="143"/>
        <v>Con</v>
      </c>
      <c r="Z426" s="13" t="str">
        <f t="shared" si="144"/>
        <v>LD</v>
      </c>
      <c r="AA426" s="13" t="str">
        <f t="shared" si="150"/>
        <v>Con</v>
      </c>
      <c r="AB426" s="13" t="str">
        <f t="shared" si="151"/>
        <v>Con</v>
      </c>
      <c r="AC426" s="13" t="str">
        <f t="shared" si="152"/>
        <v>Con</v>
      </c>
    </row>
    <row r="427" spans="1:29" ht="15.75" x14ac:dyDescent="0.25">
      <c r="A427" s="100" t="s">
        <v>436</v>
      </c>
      <c r="B427" s="101" t="s">
        <v>667</v>
      </c>
      <c r="C427" s="102">
        <v>2010</v>
      </c>
      <c r="D427" s="103">
        <v>82336</v>
      </c>
      <c r="E427" s="103">
        <v>46239</v>
      </c>
      <c r="F427" s="78">
        <f t="shared" si="132"/>
        <v>0.56158909832879911</v>
      </c>
      <c r="G427" s="81" t="s">
        <v>7</v>
      </c>
      <c r="H427" s="93">
        <v>22293</v>
      </c>
      <c r="I427" s="106">
        <v>11314</v>
      </c>
      <c r="J427" s="81" t="s">
        <v>4</v>
      </c>
      <c r="K427" s="106">
        <v>10979</v>
      </c>
      <c r="L427" s="94">
        <v>0.23744025606090097</v>
      </c>
      <c r="M427" s="95">
        <v>0.13334385930820056</v>
      </c>
      <c r="N427" s="107">
        <f t="shared" si="133"/>
        <v>5490</v>
      </c>
      <c r="O427" s="107" t="str">
        <f t="shared" si="134"/>
        <v/>
      </c>
      <c r="P427" s="108">
        <f t="shared" si="135"/>
        <v>4117</v>
      </c>
      <c r="Q427" s="96" t="str">
        <f t="shared" si="136"/>
        <v/>
      </c>
      <c r="R427" s="109">
        <f t="shared" si="137"/>
        <v>824</v>
      </c>
      <c r="S427" s="85" t="str">
        <f t="shared" si="138"/>
        <v/>
      </c>
      <c r="T427" s="78">
        <f t="shared" si="139"/>
        <v>0.13334385930820056</v>
      </c>
      <c r="U427" s="104">
        <f t="shared" si="140"/>
        <v>0.69493295763699969</v>
      </c>
      <c r="W427" s="13" t="str">
        <f t="shared" si="141"/>
        <v>Lab</v>
      </c>
      <c r="X427" s="13" t="str">
        <f t="shared" si="142"/>
        <v>Lab</v>
      </c>
      <c r="Y427" s="13" t="str">
        <f t="shared" si="143"/>
        <v>Con</v>
      </c>
      <c r="Z427" s="13" t="str">
        <f t="shared" si="144"/>
        <v>Con</v>
      </c>
      <c r="AA427" s="13" t="str">
        <f t="shared" si="150"/>
        <v>Lab</v>
      </c>
      <c r="AB427" s="13" t="str">
        <f t="shared" si="151"/>
        <v>Lab</v>
      </c>
      <c r="AC427" s="13" t="str">
        <f t="shared" si="152"/>
        <v>Lab</v>
      </c>
    </row>
    <row r="428" spans="1:29" ht="15.75" x14ac:dyDescent="0.25">
      <c r="A428" s="100" t="s">
        <v>437</v>
      </c>
      <c r="B428" s="101" t="s">
        <v>665</v>
      </c>
      <c r="C428" s="102">
        <v>2010</v>
      </c>
      <c r="D428" s="103">
        <v>61850</v>
      </c>
      <c r="E428" s="103">
        <v>40271</v>
      </c>
      <c r="F428" s="78">
        <f t="shared" si="132"/>
        <v>0.65110751818916734</v>
      </c>
      <c r="G428" s="81" t="s">
        <v>4</v>
      </c>
      <c r="H428" s="93">
        <v>13735</v>
      </c>
      <c r="I428" s="106">
        <v>11799</v>
      </c>
      <c r="J428" s="81" t="s">
        <v>7</v>
      </c>
      <c r="K428" s="106">
        <v>1936</v>
      </c>
      <c r="L428" s="94">
        <v>4.8074296640262221E-2</v>
      </c>
      <c r="M428" s="95">
        <v>3.1301535974130962E-2</v>
      </c>
      <c r="N428" s="107">
        <f t="shared" si="133"/>
        <v>969</v>
      </c>
      <c r="O428" s="107">
        <f t="shared" si="134"/>
        <v>969</v>
      </c>
      <c r="P428" s="108">
        <f t="shared" si="135"/>
        <v>3093</v>
      </c>
      <c r="Q428" s="96" t="str">
        <f t="shared" si="136"/>
        <v>YES</v>
      </c>
      <c r="R428" s="109">
        <f t="shared" si="137"/>
        <v>619</v>
      </c>
      <c r="S428" s="85" t="str">
        <f t="shared" si="138"/>
        <v/>
      </c>
      <c r="T428" s="78">
        <f t="shared" si="139"/>
        <v>3.1301535974130962E-2</v>
      </c>
      <c r="U428" s="104">
        <f t="shared" si="140"/>
        <v>0.68240905416329833</v>
      </c>
      <c r="W428" s="13" t="str">
        <f t="shared" si="141"/>
        <v>Lab</v>
      </c>
      <c r="X428" s="13" t="str">
        <f t="shared" si="142"/>
        <v>Con</v>
      </c>
      <c r="Y428" s="13" t="str">
        <f t="shared" si="143"/>
        <v>Lab</v>
      </c>
      <c r="Z428" s="13" t="str">
        <f t="shared" si="144"/>
        <v>Lab</v>
      </c>
      <c r="AA428" s="13" t="str">
        <f>J428</f>
        <v>Lab</v>
      </c>
      <c r="AB428" s="13" t="str">
        <f>J428</f>
        <v>Lab</v>
      </c>
      <c r="AC428" s="13" t="str">
        <f>J428</f>
        <v>Lab</v>
      </c>
    </row>
    <row r="429" spans="1:29" ht="15.75" x14ac:dyDescent="0.25">
      <c r="A429" s="100" t="s">
        <v>438</v>
      </c>
      <c r="B429" s="101" t="s">
        <v>665</v>
      </c>
      <c r="C429" s="102">
        <v>2010</v>
      </c>
      <c r="D429" s="103">
        <v>63105</v>
      </c>
      <c r="E429" s="103">
        <v>38978</v>
      </c>
      <c r="F429" s="78">
        <f t="shared" si="132"/>
        <v>0.61766896442437202</v>
      </c>
      <c r="G429" s="81" t="s">
        <v>4</v>
      </c>
      <c r="H429" s="93">
        <v>15917</v>
      </c>
      <c r="I429" s="106">
        <v>9913</v>
      </c>
      <c r="J429" s="81" t="s">
        <v>7</v>
      </c>
      <c r="K429" s="106">
        <v>6004</v>
      </c>
      <c r="L429" s="94">
        <v>0.15403560983118683</v>
      </c>
      <c r="M429" s="95">
        <v>9.5143015608905798E-2</v>
      </c>
      <c r="N429" s="107">
        <f t="shared" si="133"/>
        <v>3003</v>
      </c>
      <c r="O429" s="107">
        <f t="shared" si="134"/>
        <v>3003</v>
      </c>
      <c r="P429" s="108">
        <f t="shared" si="135"/>
        <v>3156</v>
      </c>
      <c r="Q429" s="96" t="str">
        <f t="shared" si="136"/>
        <v/>
      </c>
      <c r="R429" s="109">
        <f t="shared" si="137"/>
        <v>632</v>
      </c>
      <c r="S429" s="85" t="str">
        <f t="shared" si="138"/>
        <v/>
      </c>
      <c r="T429" s="78">
        <f t="shared" si="139"/>
        <v>9.5143015608905798E-2</v>
      </c>
      <c r="U429" s="104">
        <f t="shared" si="140"/>
        <v>0.71281198003327784</v>
      </c>
      <c r="W429" s="13" t="str">
        <f t="shared" si="141"/>
        <v>Con</v>
      </c>
      <c r="X429" s="13" t="str">
        <f t="shared" si="142"/>
        <v>Con</v>
      </c>
      <c r="Y429" s="13" t="str">
        <f t="shared" si="143"/>
        <v>Lab</v>
      </c>
      <c r="Z429" s="13" t="str">
        <f t="shared" si="144"/>
        <v>Lab</v>
      </c>
      <c r="AA429" s="13" t="str">
        <f>G429</f>
        <v>Con</v>
      </c>
      <c r="AB429" s="13" t="str">
        <f>J429</f>
        <v>Lab</v>
      </c>
      <c r="AC429" s="13" t="str">
        <f>G429</f>
        <v>Con</v>
      </c>
    </row>
    <row r="430" spans="1:29" ht="15.75" x14ac:dyDescent="0.25">
      <c r="A430" s="100" t="s">
        <v>439</v>
      </c>
      <c r="B430" s="101" t="s">
        <v>665</v>
      </c>
      <c r="C430" s="102">
        <v>2010</v>
      </c>
      <c r="D430" s="103">
        <v>82033</v>
      </c>
      <c r="E430" s="103">
        <v>59890</v>
      </c>
      <c r="F430" s="78">
        <f t="shared" si="132"/>
        <v>0.73007204417734328</v>
      </c>
      <c r="G430" s="81" t="s">
        <v>4</v>
      </c>
      <c r="H430" s="93">
        <v>33081</v>
      </c>
      <c r="I430" s="106">
        <v>12603</v>
      </c>
      <c r="J430" s="81" t="s">
        <v>8</v>
      </c>
      <c r="K430" s="106">
        <v>20478</v>
      </c>
      <c r="L430" s="94">
        <v>0.34192686592085492</v>
      </c>
      <c r="M430" s="95">
        <v>0.24963124596199091</v>
      </c>
      <c r="N430" s="107">
        <f t="shared" si="133"/>
        <v>10240</v>
      </c>
      <c r="O430" s="107">
        <f t="shared" si="134"/>
        <v>10240</v>
      </c>
      <c r="P430" s="108">
        <f t="shared" si="135"/>
        <v>4102</v>
      </c>
      <c r="Q430" s="96" t="str">
        <f t="shared" si="136"/>
        <v/>
      </c>
      <c r="R430" s="109">
        <f t="shared" si="137"/>
        <v>821</v>
      </c>
      <c r="S430" s="85" t="str">
        <f t="shared" si="138"/>
        <v/>
      </c>
      <c r="T430" s="78">
        <f t="shared" si="139"/>
        <v>0.24963124596199091</v>
      </c>
      <c r="U430" s="104">
        <f t="shared" si="140"/>
        <v>0.97970329013933422</v>
      </c>
      <c r="W430" s="13" t="str">
        <f t="shared" si="141"/>
        <v>Con</v>
      </c>
      <c r="X430" s="13" t="str">
        <f t="shared" si="142"/>
        <v>Con</v>
      </c>
      <c r="Y430" s="13" t="str">
        <f t="shared" si="143"/>
        <v>Con</v>
      </c>
      <c r="Z430" s="13" t="str">
        <f t="shared" si="144"/>
        <v>Con</v>
      </c>
      <c r="AA430" s="13" t="str">
        <f>G430</f>
        <v>Con</v>
      </c>
      <c r="AB430" s="13" t="str">
        <f>G430</f>
        <v>Con</v>
      </c>
      <c r="AC430" s="13" t="str">
        <f>G430</f>
        <v>Con</v>
      </c>
    </row>
    <row r="431" spans="1:29" ht="15.75" x14ac:dyDescent="0.25">
      <c r="A431" s="100" t="s">
        <v>440</v>
      </c>
      <c r="B431" s="101" t="s">
        <v>668</v>
      </c>
      <c r="C431" s="102">
        <v>2010</v>
      </c>
      <c r="D431" s="103">
        <v>64814</v>
      </c>
      <c r="E431" s="103">
        <v>42573</v>
      </c>
      <c r="F431" s="78">
        <f t="shared" si="132"/>
        <v>0.65684882895670693</v>
      </c>
      <c r="G431" s="81" t="s">
        <v>4</v>
      </c>
      <c r="H431" s="93">
        <v>17280</v>
      </c>
      <c r="I431" s="106">
        <v>13379</v>
      </c>
      <c r="J431" s="81" t="s">
        <v>7</v>
      </c>
      <c r="K431" s="106">
        <v>3901</v>
      </c>
      <c r="L431" s="94">
        <v>9.1630845841260897E-2</v>
      </c>
      <c r="M431" s="95">
        <v>6.0187613787144753E-2</v>
      </c>
      <c r="N431" s="107">
        <f t="shared" si="133"/>
        <v>1951</v>
      </c>
      <c r="O431" s="107">
        <f t="shared" si="134"/>
        <v>1951</v>
      </c>
      <c r="P431" s="108">
        <f t="shared" si="135"/>
        <v>3241</v>
      </c>
      <c r="Q431" s="96" t="str">
        <f t="shared" si="136"/>
        <v/>
      </c>
      <c r="R431" s="109">
        <f t="shared" si="137"/>
        <v>649</v>
      </c>
      <c r="S431" s="85" t="str">
        <f t="shared" si="138"/>
        <v/>
      </c>
      <c r="T431" s="78">
        <f t="shared" si="139"/>
        <v>6.0187613787144753E-2</v>
      </c>
      <c r="U431" s="104">
        <f t="shared" si="140"/>
        <v>0.7170364427438517</v>
      </c>
      <c r="W431" s="13" t="str">
        <f t="shared" si="141"/>
        <v>Con</v>
      </c>
      <c r="X431" s="13" t="str">
        <f t="shared" si="142"/>
        <v>Con</v>
      </c>
      <c r="Y431" s="13" t="str">
        <f t="shared" si="143"/>
        <v>Lab</v>
      </c>
      <c r="Z431" s="13" t="str">
        <f t="shared" si="144"/>
        <v>Lab</v>
      </c>
      <c r="AA431" s="13" t="str">
        <f>J431</f>
        <v>Lab</v>
      </c>
      <c r="AB431" s="13" t="str">
        <f>J431</f>
        <v>Lab</v>
      </c>
      <c r="AC431" s="13" t="str">
        <f>J431</f>
        <v>Lab</v>
      </c>
    </row>
    <row r="432" spans="1:29" ht="15.75" x14ac:dyDescent="0.25">
      <c r="A432" s="100" t="s">
        <v>441</v>
      </c>
      <c r="B432" s="101" t="s">
        <v>668</v>
      </c>
      <c r="C432" s="102">
        <v>2010</v>
      </c>
      <c r="D432" s="103">
        <v>73649</v>
      </c>
      <c r="E432" s="103">
        <v>47551</v>
      </c>
      <c r="F432" s="78">
        <f t="shared" si="132"/>
        <v>0.64564352537033765</v>
      </c>
      <c r="G432" s="81" t="s">
        <v>8</v>
      </c>
      <c r="H432" s="93">
        <v>13960</v>
      </c>
      <c r="I432" s="106">
        <v>13650</v>
      </c>
      <c r="J432" s="81" t="s">
        <v>7</v>
      </c>
      <c r="K432" s="106">
        <v>310</v>
      </c>
      <c r="L432" s="94">
        <v>6.5193161027107737E-3</v>
      </c>
      <c r="M432" s="95">
        <v>4.2091542315577943E-3</v>
      </c>
      <c r="N432" s="107">
        <f t="shared" si="133"/>
        <v>156</v>
      </c>
      <c r="O432" s="107" t="str">
        <f t="shared" si="134"/>
        <v/>
      </c>
      <c r="P432" s="108">
        <f t="shared" si="135"/>
        <v>3683</v>
      </c>
      <c r="Q432" s="96" t="str">
        <f t="shared" si="136"/>
        <v>YES</v>
      </c>
      <c r="R432" s="109">
        <f t="shared" si="137"/>
        <v>737</v>
      </c>
      <c r="S432" s="85" t="str">
        <f t="shared" si="138"/>
        <v>YES</v>
      </c>
      <c r="T432" s="78">
        <f t="shared" si="139"/>
        <v>4.2091542315577943E-3</v>
      </c>
      <c r="U432" s="104">
        <f t="shared" si="140"/>
        <v>0.64985267960189541</v>
      </c>
      <c r="W432" s="13" t="str">
        <f t="shared" si="141"/>
        <v>Lab</v>
      </c>
      <c r="X432" s="13" t="str">
        <f t="shared" si="142"/>
        <v>Lab</v>
      </c>
      <c r="Y432" s="13" t="str">
        <f t="shared" si="143"/>
        <v>Lab</v>
      </c>
      <c r="Z432" s="13" t="str">
        <f t="shared" si="144"/>
        <v>Lab</v>
      </c>
      <c r="AA432" s="13" t="str">
        <f>J432</f>
        <v>Lab</v>
      </c>
      <c r="AB432" s="13" t="str">
        <f>G432</f>
        <v>LD</v>
      </c>
      <c r="AC432" s="13" t="str">
        <f>G432</f>
        <v>LD</v>
      </c>
    </row>
    <row r="433" spans="1:29" ht="15.75" x14ac:dyDescent="0.25">
      <c r="A433" s="100" t="s">
        <v>442</v>
      </c>
      <c r="B433" s="101" t="s">
        <v>665</v>
      </c>
      <c r="C433" s="102">
        <v>2010</v>
      </c>
      <c r="D433" s="103">
        <v>58705</v>
      </c>
      <c r="E433" s="103">
        <v>33112</v>
      </c>
      <c r="F433" s="78">
        <f t="shared" si="132"/>
        <v>0.56404054169150841</v>
      </c>
      <c r="G433" s="81" t="s">
        <v>7</v>
      </c>
      <c r="H433" s="93">
        <v>15022</v>
      </c>
      <c r="I433" s="106">
        <v>8053</v>
      </c>
      <c r="J433" s="81" t="s">
        <v>8</v>
      </c>
      <c r="K433" s="106">
        <v>6969</v>
      </c>
      <c r="L433" s="94">
        <v>0.21046750422807442</v>
      </c>
      <c r="M433" s="95">
        <v>0.11871220509326293</v>
      </c>
      <c r="N433" s="107">
        <f t="shared" si="133"/>
        <v>3485</v>
      </c>
      <c r="O433" s="107" t="str">
        <f t="shared" si="134"/>
        <v/>
      </c>
      <c r="P433" s="108">
        <f t="shared" si="135"/>
        <v>2936</v>
      </c>
      <c r="Q433" s="96" t="str">
        <f t="shared" si="136"/>
        <v/>
      </c>
      <c r="R433" s="109">
        <f t="shared" si="137"/>
        <v>588</v>
      </c>
      <c r="S433" s="85" t="str">
        <f t="shared" si="138"/>
        <v/>
      </c>
      <c r="T433" s="78">
        <f t="shared" si="139"/>
        <v>0.11871220509326293</v>
      </c>
      <c r="U433" s="104">
        <f t="shared" si="140"/>
        <v>0.68275274678477138</v>
      </c>
      <c r="W433" s="13" t="str">
        <f t="shared" si="141"/>
        <v>Lab</v>
      </c>
      <c r="X433" s="13" t="str">
        <f t="shared" si="142"/>
        <v>Lab</v>
      </c>
      <c r="Y433" s="13" t="str">
        <f t="shared" si="143"/>
        <v>LD</v>
      </c>
      <c r="Z433" s="13" t="str">
        <f t="shared" si="144"/>
        <v>LD</v>
      </c>
      <c r="AA433" s="13" t="str">
        <f>G433</f>
        <v>Lab</v>
      </c>
      <c r="AB433" s="13" t="str">
        <f>G433</f>
        <v>Lab</v>
      </c>
      <c r="AC433" s="13" t="str">
        <f>G433</f>
        <v>Lab</v>
      </c>
    </row>
    <row r="434" spans="1:29" ht="15.75" x14ac:dyDescent="0.25">
      <c r="A434" s="100" t="s">
        <v>443</v>
      </c>
      <c r="B434" s="101" t="s">
        <v>665</v>
      </c>
      <c r="C434" s="102">
        <v>2010</v>
      </c>
      <c r="D434" s="103">
        <v>63240</v>
      </c>
      <c r="E434" s="103">
        <v>34285</v>
      </c>
      <c r="F434" s="78">
        <f t="shared" si="132"/>
        <v>0.54214104996837442</v>
      </c>
      <c r="G434" s="81" t="s">
        <v>7</v>
      </c>
      <c r="H434" s="93">
        <v>16646</v>
      </c>
      <c r="I434" s="106">
        <v>8508</v>
      </c>
      <c r="J434" s="81" t="s">
        <v>4</v>
      </c>
      <c r="K434" s="106">
        <v>8138</v>
      </c>
      <c r="L434" s="94">
        <v>0.23736327840163338</v>
      </c>
      <c r="M434" s="95">
        <v>0.1286843769765971</v>
      </c>
      <c r="N434" s="107">
        <f t="shared" si="133"/>
        <v>4070</v>
      </c>
      <c r="O434" s="107" t="str">
        <f t="shared" si="134"/>
        <v/>
      </c>
      <c r="P434" s="108">
        <f t="shared" si="135"/>
        <v>3162</v>
      </c>
      <c r="Q434" s="96" t="str">
        <f t="shared" si="136"/>
        <v/>
      </c>
      <c r="R434" s="109">
        <f t="shared" si="137"/>
        <v>633</v>
      </c>
      <c r="S434" s="85" t="str">
        <f t="shared" si="138"/>
        <v/>
      </c>
      <c r="T434" s="78">
        <f t="shared" si="139"/>
        <v>0.1286843769765971</v>
      </c>
      <c r="U434" s="104">
        <f t="shared" si="140"/>
        <v>0.67082542694497149</v>
      </c>
      <c r="W434" s="13" t="str">
        <f t="shared" si="141"/>
        <v>Lab</v>
      </c>
      <c r="X434" s="13" t="str">
        <f t="shared" si="142"/>
        <v>Lab</v>
      </c>
      <c r="Y434" s="13" t="str">
        <f t="shared" si="143"/>
        <v>Con</v>
      </c>
      <c r="Z434" s="13" t="str">
        <f t="shared" si="144"/>
        <v>Con</v>
      </c>
      <c r="AA434" s="13" t="str">
        <f>G434</f>
        <v>Lab</v>
      </c>
      <c r="AB434" s="13" t="str">
        <f>G434</f>
        <v>Lab</v>
      </c>
      <c r="AC434" s="13" t="str">
        <f>G434</f>
        <v>Lab</v>
      </c>
    </row>
    <row r="435" spans="1:29" ht="15.75" x14ac:dyDescent="0.25">
      <c r="A435" s="100" t="s">
        <v>444</v>
      </c>
      <c r="B435" s="101" t="s">
        <v>665</v>
      </c>
      <c r="C435" s="102">
        <v>2010</v>
      </c>
      <c r="D435" s="103">
        <v>67441</v>
      </c>
      <c r="E435" s="103">
        <v>40789</v>
      </c>
      <c r="F435" s="78">
        <f t="shared" si="132"/>
        <v>0.60481013033614561</v>
      </c>
      <c r="G435" s="81" t="s">
        <v>7</v>
      </c>
      <c r="H435" s="93">
        <v>15209</v>
      </c>
      <c r="I435" s="106">
        <v>13437</v>
      </c>
      <c r="J435" s="81" t="s">
        <v>4</v>
      </c>
      <c r="K435" s="106">
        <v>1772</v>
      </c>
      <c r="L435" s="94">
        <v>4.3443085145504913E-2</v>
      </c>
      <c r="M435" s="95">
        <v>2.6274817989057103E-2</v>
      </c>
      <c r="N435" s="107">
        <f t="shared" si="133"/>
        <v>887</v>
      </c>
      <c r="O435" s="107" t="str">
        <f t="shared" si="134"/>
        <v/>
      </c>
      <c r="P435" s="108">
        <f t="shared" si="135"/>
        <v>3373</v>
      </c>
      <c r="Q435" s="96" t="str">
        <f t="shared" si="136"/>
        <v>YES</v>
      </c>
      <c r="R435" s="109">
        <f t="shared" si="137"/>
        <v>675</v>
      </c>
      <c r="S435" s="85" t="str">
        <f t="shared" si="138"/>
        <v/>
      </c>
      <c r="T435" s="78">
        <f t="shared" si="139"/>
        <v>2.6274817989057103E-2</v>
      </c>
      <c r="U435" s="104">
        <f t="shared" si="140"/>
        <v>0.63108494832520268</v>
      </c>
      <c r="W435" s="13" t="str">
        <f t="shared" si="141"/>
        <v>Con</v>
      </c>
      <c r="X435" s="13" t="str">
        <f t="shared" si="142"/>
        <v>Lab</v>
      </c>
      <c r="Y435" s="13" t="str">
        <f t="shared" si="143"/>
        <v>Con</v>
      </c>
      <c r="Z435" s="13" t="str">
        <f t="shared" si="144"/>
        <v>Con</v>
      </c>
      <c r="AA435" s="13" t="str">
        <f>J435</f>
        <v>Con</v>
      </c>
      <c r="AB435" s="13" t="str">
        <f>G435</f>
        <v>Lab</v>
      </c>
      <c r="AC435" s="13" t="str">
        <f>G435</f>
        <v>Lab</v>
      </c>
    </row>
    <row r="436" spans="1:29" ht="15.75" x14ac:dyDescent="0.25">
      <c r="A436" s="100" t="s">
        <v>445</v>
      </c>
      <c r="B436" s="101" t="s">
        <v>663</v>
      </c>
      <c r="C436" s="102">
        <v>2010</v>
      </c>
      <c r="D436" s="103">
        <v>67837</v>
      </c>
      <c r="E436" s="103">
        <v>44646</v>
      </c>
      <c r="F436" s="78">
        <f t="shared" si="132"/>
        <v>0.65813641523062638</v>
      </c>
      <c r="G436" s="81" t="s">
        <v>4</v>
      </c>
      <c r="H436" s="93">
        <v>18536</v>
      </c>
      <c r="I436" s="106">
        <v>16467</v>
      </c>
      <c r="J436" s="81" t="s">
        <v>7</v>
      </c>
      <c r="K436" s="106">
        <v>2069</v>
      </c>
      <c r="L436" s="94">
        <v>4.6342337499440042E-2</v>
      </c>
      <c r="M436" s="95">
        <v>3.0499579875289295E-2</v>
      </c>
      <c r="N436" s="107">
        <f t="shared" si="133"/>
        <v>1035</v>
      </c>
      <c r="O436" s="107">
        <f t="shared" si="134"/>
        <v>1035</v>
      </c>
      <c r="P436" s="108">
        <f t="shared" si="135"/>
        <v>3392</v>
      </c>
      <c r="Q436" s="96" t="str">
        <f t="shared" si="136"/>
        <v>YES</v>
      </c>
      <c r="R436" s="109">
        <f t="shared" si="137"/>
        <v>679</v>
      </c>
      <c r="S436" s="85" t="str">
        <f t="shared" si="138"/>
        <v/>
      </c>
      <c r="T436" s="78">
        <f t="shared" si="139"/>
        <v>3.0499579875289295E-2</v>
      </c>
      <c r="U436" s="104">
        <f t="shared" si="140"/>
        <v>0.68863599510591567</v>
      </c>
      <c r="W436" s="13" t="str">
        <f t="shared" si="141"/>
        <v>Lab</v>
      </c>
      <c r="X436" s="13" t="str">
        <f t="shared" si="142"/>
        <v>Con</v>
      </c>
      <c r="Y436" s="13" t="str">
        <f t="shared" si="143"/>
        <v>Lab</v>
      </c>
      <c r="Z436" s="13" t="str">
        <f t="shared" si="144"/>
        <v>Lab</v>
      </c>
      <c r="AA436" s="13" t="str">
        <f>J436</f>
        <v>Lab</v>
      </c>
      <c r="AB436" s="13" t="str">
        <f>J436</f>
        <v>Lab</v>
      </c>
      <c r="AC436" s="13" t="str">
        <f>J436</f>
        <v>Lab</v>
      </c>
    </row>
    <row r="437" spans="1:29" ht="15.75" x14ac:dyDescent="0.25">
      <c r="A437" s="100" t="s">
        <v>446</v>
      </c>
      <c r="B437" s="101" t="s">
        <v>661</v>
      </c>
      <c r="C437" s="102">
        <v>2010</v>
      </c>
      <c r="D437" s="103">
        <v>75115</v>
      </c>
      <c r="E437" s="103">
        <v>50469</v>
      </c>
      <c r="F437" s="78">
        <f t="shared" si="132"/>
        <v>0.67188976902083475</v>
      </c>
      <c r="G437" s="81" t="s">
        <v>7</v>
      </c>
      <c r="H437" s="93">
        <v>19131</v>
      </c>
      <c r="I437" s="106">
        <v>13944</v>
      </c>
      <c r="J437" s="81" t="s">
        <v>12</v>
      </c>
      <c r="K437" s="106">
        <v>5187</v>
      </c>
      <c r="L437" s="94">
        <v>0.10277596148130536</v>
      </c>
      <c r="M437" s="95">
        <v>6.9054117020568462E-2</v>
      </c>
      <c r="N437" s="107">
        <f t="shared" si="133"/>
        <v>2594</v>
      </c>
      <c r="O437" s="107" t="str">
        <f t="shared" si="134"/>
        <v/>
      </c>
      <c r="P437" s="108">
        <f t="shared" si="135"/>
        <v>3756</v>
      </c>
      <c r="Q437" s="96" t="str">
        <f t="shared" si="136"/>
        <v/>
      </c>
      <c r="R437" s="109">
        <f t="shared" si="137"/>
        <v>752</v>
      </c>
      <c r="S437" s="85" t="str">
        <f t="shared" si="138"/>
        <v/>
      </c>
      <c r="T437" s="78">
        <f t="shared" si="139"/>
        <v>6.9054117020568462E-2</v>
      </c>
      <c r="U437" s="104">
        <f t="shared" si="140"/>
        <v>0.74094388604140327</v>
      </c>
      <c r="W437" s="13" t="str">
        <f t="shared" si="141"/>
        <v>Lab</v>
      </c>
      <c r="X437" s="13" t="str">
        <f t="shared" si="142"/>
        <v>Lab</v>
      </c>
      <c r="Y437" s="13" t="str">
        <f t="shared" si="143"/>
        <v>Lab</v>
      </c>
      <c r="Z437" s="13" t="str">
        <f t="shared" si="144"/>
        <v>SNP</v>
      </c>
      <c r="AA437" s="13" t="str">
        <f>G437</f>
        <v>Lab</v>
      </c>
      <c r="AB437" s="13" t="str">
        <f t="shared" ref="AB437:AB444" si="153">G437</f>
        <v>Lab</v>
      </c>
      <c r="AC437" s="13" t="str">
        <f t="shared" ref="AC437:AC444" si="154">G437</f>
        <v>Lab</v>
      </c>
    </row>
    <row r="438" spans="1:29" ht="15.75" x14ac:dyDescent="0.25">
      <c r="A438" s="100" t="s">
        <v>447</v>
      </c>
      <c r="B438" s="101" t="s">
        <v>672</v>
      </c>
      <c r="C438" s="102">
        <v>2010</v>
      </c>
      <c r="D438" s="103">
        <v>55527</v>
      </c>
      <c r="E438" s="103">
        <v>34650</v>
      </c>
      <c r="F438" s="78">
        <f t="shared" si="132"/>
        <v>0.62402074666378515</v>
      </c>
      <c r="G438" s="81" t="s">
        <v>7</v>
      </c>
      <c r="H438" s="93">
        <v>18644</v>
      </c>
      <c r="I438" s="106">
        <v>5398</v>
      </c>
      <c r="J438" s="81" t="s">
        <v>4</v>
      </c>
      <c r="K438" s="106">
        <v>13246</v>
      </c>
      <c r="L438" s="94">
        <v>0.38227994227994228</v>
      </c>
      <c r="M438" s="95">
        <v>0.23855061501611829</v>
      </c>
      <c r="N438" s="107">
        <f t="shared" si="133"/>
        <v>6624</v>
      </c>
      <c r="O438" s="107" t="str">
        <f t="shared" si="134"/>
        <v/>
      </c>
      <c r="P438" s="108">
        <f t="shared" si="135"/>
        <v>2777</v>
      </c>
      <c r="Q438" s="96" t="str">
        <f t="shared" si="136"/>
        <v/>
      </c>
      <c r="R438" s="109">
        <f t="shared" si="137"/>
        <v>556</v>
      </c>
      <c r="S438" s="85" t="str">
        <f t="shared" si="138"/>
        <v/>
      </c>
      <c r="T438" s="78">
        <f t="shared" si="139"/>
        <v>0.23855061501611829</v>
      </c>
      <c r="U438" s="104">
        <f t="shared" si="140"/>
        <v>0.86257136167990345</v>
      </c>
      <c r="W438" s="13" t="str">
        <f t="shared" si="141"/>
        <v>Lab</v>
      </c>
      <c r="X438" s="13" t="str">
        <f t="shared" si="142"/>
        <v>Lab</v>
      </c>
      <c r="Y438" s="13" t="str">
        <f t="shared" si="143"/>
        <v>Lab</v>
      </c>
      <c r="Z438" s="13" t="str">
        <f t="shared" si="144"/>
        <v>Lab</v>
      </c>
      <c r="AA438" s="13" t="str">
        <f>G438</f>
        <v>Lab</v>
      </c>
      <c r="AB438" s="13" t="str">
        <f t="shared" si="153"/>
        <v>Lab</v>
      </c>
      <c r="AC438" s="13" t="str">
        <f t="shared" si="154"/>
        <v>Lab</v>
      </c>
    </row>
    <row r="439" spans="1:29" ht="15.75" x14ac:dyDescent="0.25">
      <c r="A439" s="100" t="s">
        <v>448</v>
      </c>
      <c r="B439" s="101" t="s">
        <v>666</v>
      </c>
      <c r="C439" s="102">
        <v>2010</v>
      </c>
      <c r="D439" s="103">
        <v>65699</v>
      </c>
      <c r="E439" s="103">
        <v>45492</v>
      </c>
      <c r="F439" s="78">
        <f t="shared" si="132"/>
        <v>0.69243063060320553</v>
      </c>
      <c r="G439" s="81" t="s">
        <v>4</v>
      </c>
      <c r="H439" s="93">
        <v>24625</v>
      </c>
      <c r="I439" s="106">
        <v>8768</v>
      </c>
      <c r="J439" s="81" t="s">
        <v>7</v>
      </c>
      <c r="K439" s="106">
        <v>15857</v>
      </c>
      <c r="L439" s="94">
        <v>0.34856678097247867</v>
      </c>
      <c r="M439" s="95">
        <v>0.24135831595610283</v>
      </c>
      <c r="N439" s="107">
        <f t="shared" si="133"/>
        <v>7929</v>
      </c>
      <c r="O439" s="107">
        <f t="shared" si="134"/>
        <v>7929</v>
      </c>
      <c r="P439" s="108">
        <f t="shared" si="135"/>
        <v>3285</v>
      </c>
      <c r="Q439" s="96" t="str">
        <f t="shared" si="136"/>
        <v/>
      </c>
      <c r="R439" s="109">
        <f t="shared" si="137"/>
        <v>657</v>
      </c>
      <c r="S439" s="85" t="str">
        <f t="shared" si="138"/>
        <v/>
      </c>
      <c r="T439" s="78">
        <f t="shared" si="139"/>
        <v>0.24135831595610283</v>
      </c>
      <c r="U439" s="104">
        <f t="shared" si="140"/>
        <v>0.93378894655930833</v>
      </c>
      <c r="W439" s="13" t="str">
        <f t="shared" si="141"/>
        <v>Con</v>
      </c>
      <c r="X439" s="13" t="str">
        <f t="shared" si="142"/>
        <v>Con</v>
      </c>
      <c r="Y439" s="13" t="str">
        <f t="shared" si="143"/>
        <v>Con</v>
      </c>
      <c r="Z439" s="13" t="str">
        <f t="shared" si="144"/>
        <v>Con</v>
      </c>
      <c r="AA439" s="13" t="str">
        <f>G439</f>
        <v>Con</v>
      </c>
      <c r="AB439" s="13" t="str">
        <f t="shared" si="153"/>
        <v>Con</v>
      </c>
      <c r="AC439" s="13" t="str">
        <f t="shared" si="154"/>
        <v>Con</v>
      </c>
    </row>
    <row r="440" spans="1:29" ht="15.75" x14ac:dyDescent="0.25">
      <c r="A440" s="100" t="s">
        <v>449</v>
      </c>
      <c r="B440" s="101" t="s">
        <v>664</v>
      </c>
      <c r="C440" s="102">
        <v>2010</v>
      </c>
      <c r="D440" s="103">
        <v>72557</v>
      </c>
      <c r="E440" s="103">
        <v>44520</v>
      </c>
      <c r="F440" s="78">
        <f t="shared" si="132"/>
        <v>0.61358655953250552</v>
      </c>
      <c r="G440" s="81" t="s">
        <v>7</v>
      </c>
      <c r="H440" s="93">
        <v>14186</v>
      </c>
      <c r="I440" s="106">
        <v>14083</v>
      </c>
      <c r="J440" s="81" t="s">
        <v>8</v>
      </c>
      <c r="K440" s="106">
        <v>103</v>
      </c>
      <c r="L440" s="94">
        <v>2.3135669362084458E-3</v>
      </c>
      <c r="M440" s="95">
        <v>1.4195735766362998E-3</v>
      </c>
      <c r="N440" s="107">
        <f t="shared" si="133"/>
        <v>52</v>
      </c>
      <c r="O440" s="107" t="str">
        <f t="shared" si="134"/>
        <v/>
      </c>
      <c r="P440" s="108">
        <f t="shared" si="135"/>
        <v>3628</v>
      </c>
      <c r="Q440" s="96" t="str">
        <f t="shared" si="136"/>
        <v>YES</v>
      </c>
      <c r="R440" s="109">
        <f t="shared" si="137"/>
        <v>726</v>
      </c>
      <c r="S440" s="85" t="str">
        <f t="shared" si="138"/>
        <v>YES</v>
      </c>
      <c r="T440" s="78">
        <f t="shared" si="139"/>
        <v>1.4195735766362998E-3</v>
      </c>
      <c r="U440" s="104">
        <f t="shared" si="140"/>
        <v>0.61500613310914176</v>
      </c>
      <c r="W440" s="13" t="str">
        <f t="shared" si="141"/>
        <v>LD</v>
      </c>
      <c r="X440" s="13" t="str">
        <f t="shared" si="142"/>
        <v>LD</v>
      </c>
      <c r="Y440" s="13" t="str">
        <f t="shared" si="143"/>
        <v>LD</v>
      </c>
      <c r="Z440" s="13" t="str">
        <f t="shared" si="144"/>
        <v>LD</v>
      </c>
      <c r="AA440" s="13" t="str">
        <f>J440</f>
        <v>LD</v>
      </c>
      <c r="AB440" s="13" t="str">
        <f t="shared" si="153"/>
        <v>Lab</v>
      </c>
      <c r="AC440" s="13" t="str">
        <f t="shared" si="154"/>
        <v>Lab</v>
      </c>
    </row>
    <row r="441" spans="1:29" ht="15.75" x14ac:dyDescent="0.25">
      <c r="A441" s="100" t="s">
        <v>450</v>
      </c>
      <c r="B441" s="101" t="s">
        <v>664</v>
      </c>
      <c r="C441" s="102">
        <v>2010</v>
      </c>
      <c r="D441" s="103">
        <v>72359</v>
      </c>
      <c r="E441" s="103">
        <v>42910</v>
      </c>
      <c r="F441" s="78">
        <f t="shared" si="132"/>
        <v>0.59301538163877332</v>
      </c>
      <c r="G441" s="81" t="s">
        <v>7</v>
      </c>
      <c r="H441" s="93">
        <v>19503</v>
      </c>
      <c r="I441" s="106">
        <v>10151</v>
      </c>
      <c r="J441" s="81" t="s">
        <v>4</v>
      </c>
      <c r="K441" s="106">
        <v>9352</v>
      </c>
      <c r="L441" s="94">
        <v>0.21794453507340947</v>
      </c>
      <c r="M441" s="95">
        <v>0.12924446164264294</v>
      </c>
      <c r="N441" s="107">
        <f t="shared" si="133"/>
        <v>4677</v>
      </c>
      <c r="O441" s="107" t="str">
        <f t="shared" si="134"/>
        <v/>
      </c>
      <c r="P441" s="108">
        <f t="shared" si="135"/>
        <v>3618</v>
      </c>
      <c r="Q441" s="96" t="str">
        <f t="shared" si="136"/>
        <v/>
      </c>
      <c r="R441" s="109">
        <f t="shared" si="137"/>
        <v>724</v>
      </c>
      <c r="S441" s="85" t="str">
        <f t="shared" si="138"/>
        <v/>
      </c>
      <c r="T441" s="78">
        <f t="shared" si="139"/>
        <v>0.12924446164264294</v>
      </c>
      <c r="U441" s="104">
        <f t="shared" si="140"/>
        <v>0.72225984328141624</v>
      </c>
      <c r="W441" s="13" t="str">
        <f t="shared" si="141"/>
        <v>Lab</v>
      </c>
      <c r="X441" s="13" t="str">
        <f t="shared" si="142"/>
        <v>Lab</v>
      </c>
      <c r="Y441" s="13" t="str">
        <f t="shared" si="143"/>
        <v>Con</v>
      </c>
      <c r="Z441" s="13" t="str">
        <f t="shared" si="144"/>
        <v>Con</v>
      </c>
      <c r="AA441" s="13" t="str">
        <f>G441</f>
        <v>Lab</v>
      </c>
      <c r="AB441" s="13" t="str">
        <f t="shared" si="153"/>
        <v>Lab</v>
      </c>
      <c r="AC441" s="13" t="str">
        <f t="shared" si="154"/>
        <v>Lab</v>
      </c>
    </row>
    <row r="442" spans="1:29" ht="15.75" x14ac:dyDescent="0.25">
      <c r="A442" s="100" t="s">
        <v>451</v>
      </c>
      <c r="B442" s="101" t="s">
        <v>661</v>
      </c>
      <c r="C442" s="102">
        <v>2010</v>
      </c>
      <c r="D442" s="103">
        <v>33085</v>
      </c>
      <c r="E442" s="103">
        <v>19346</v>
      </c>
      <c r="F442" s="78">
        <f t="shared" si="132"/>
        <v>0.58473628532567634</v>
      </c>
      <c r="G442" s="81" t="s">
        <v>8</v>
      </c>
      <c r="H442" s="93">
        <v>11989</v>
      </c>
      <c r="I442" s="106">
        <v>2061</v>
      </c>
      <c r="J442" s="81" t="s">
        <v>7</v>
      </c>
      <c r="K442" s="106">
        <v>9928</v>
      </c>
      <c r="L442" s="94">
        <v>0.51318101933216165</v>
      </c>
      <c r="M442" s="95">
        <v>0.30007556294393228</v>
      </c>
      <c r="N442" s="107">
        <f t="shared" si="133"/>
        <v>4965</v>
      </c>
      <c r="O442" s="107" t="str">
        <f t="shared" si="134"/>
        <v/>
      </c>
      <c r="P442" s="108">
        <f t="shared" si="135"/>
        <v>1655</v>
      </c>
      <c r="Q442" s="96" t="str">
        <f t="shared" si="136"/>
        <v/>
      </c>
      <c r="R442" s="109">
        <f t="shared" si="137"/>
        <v>331</v>
      </c>
      <c r="S442" s="85" t="str">
        <f t="shared" si="138"/>
        <v/>
      </c>
      <c r="T442" s="78">
        <f t="shared" si="139"/>
        <v>0.30007556294393228</v>
      </c>
      <c r="U442" s="104">
        <f t="shared" si="140"/>
        <v>0.88481184826960857</v>
      </c>
      <c r="W442" s="13" t="str">
        <f t="shared" si="141"/>
        <v>LD</v>
      </c>
      <c r="X442" s="13" t="str">
        <f t="shared" si="142"/>
        <v>LD</v>
      </c>
      <c r="Y442" s="13" t="str">
        <f t="shared" si="143"/>
        <v>LD</v>
      </c>
      <c r="Z442" s="13" t="str">
        <f t="shared" si="144"/>
        <v>LD</v>
      </c>
      <c r="AA442" s="13" t="str">
        <f>G442</f>
        <v>LD</v>
      </c>
      <c r="AB442" s="13" t="str">
        <f t="shared" si="153"/>
        <v>LD</v>
      </c>
      <c r="AC442" s="13" t="str">
        <f t="shared" si="154"/>
        <v>LD</v>
      </c>
    </row>
    <row r="443" spans="1:29" ht="15.75" x14ac:dyDescent="0.25">
      <c r="A443" s="100" t="s">
        <v>452</v>
      </c>
      <c r="B443" s="101" t="s">
        <v>666</v>
      </c>
      <c r="C443" s="102">
        <v>2010</v>
      </c>
      <c r="D443" s="103">
        <v>67732</v>
      </c>
      <c r="E443" s="103">
        <v>48911</v>
      </c>
      <c r="F443" s="78">
        <f t="shared" si="132"/>
        <v>0.72212543554006969</v>
      </c>
      <c r="G443" s="81" t="s">
        <v>4</v>
      </c>
      <c r="H443" s="93">
        <v>29200</v>
      </c>
      <c r="I443" s="106">
        <v>12000</v>
      </c>
      <c r="J443" s="81" t="s">
        <v>8</v>
      </c>
      <c r="K443" s="106">
        <v>17200</v>
      </c>
      <c r="L443" s="94">
        <v>0.35165913598168103</v>
      </c>
      <c r="M443" s="95">
        <v>0.25394200673241601</v>
      </c>
      <c r="N443" s="107">
        <f t="shared" si="133"/>
        <v>8601</v>
      </c>
      <c r="O443" s="107">
        <f t="shared" si="134"/>
        <v>8601</v>
      </c>
      <c r="P443" s="108">
        <f t="shared" si="135"/>
        <v>3387</v>
      </c>
      <c r="Q443" s="96" t="str">
        <f t="shared" si="136"/>
        <v/>
      </c>
      <c r="R443" s="109">
        <f t="shared" si="137"/>
        <v>678</v>
      </c>
      <c r="S443" s="85" t="str">
        <f t="shared" si="138"/>
        <v/>
      </c>
      <c r="T443" s="78">
        <f t="shared" si="139"/>
        <v>0.25394200673241601</v>
      </c>
      <c r="U443" s="104">
        <f t="shared" si="140"/>
        <v>0.97606744227248576</v>
      </c>
      <c r="W443" s="13" t="str">
        <f t="shared" si="141"/>
        <v>Con</v>
      </c>
      <c r="X443" s="13" t="str">
        <f t="shared" si="142"/>
        <v>Con</v>
      </c>
      <c r="Y443" s="13" t="str">
        <f t="shared" si="143"/>
        <v>Con</v>
      </c>
      <c r="Z443" s="13" t="str">
        <f t="shared" si="144"/>
        <v>Con</v>
      </c>
      <c r="AA443" s="13" t="str">
        <f>G443</f>
        <v>Con</v>
      </c>
      <c r="AB443" s="13" t="str">
        <f t="shared" si="153"/>
        <v>Con</v>
      </c>
      <c r="AC443" s="13" t="str">
        <f t="shared" si="154"/>
        <v>Con</v>
      </c>
    </row>
    <row r="444" spans="1:29" ht="15.75" x14ac:dyDescent="0.25">
      <c r="A444" s="100" t="s">
        <v>453</v>
      </c>
      <c r="B444" s="101" t="s">
        <v>662</v>
      </c>
      <c r="C444" s="102">
        <v>2010</v>
      </c>
      <c r="D444" s="103">
        <v>81903</v>
      </c>
      <c r="E444" s="103">
        <v>51651</v>
      </c>
      <c r="F444" s="78">
        <f t="shared" si="132"/>
        <v>0.6306362404307535</v>
      </c>
      <c r="G444" s="81" t="s">
        <v>7</v>
      </c>
      <c r="H444" s="93">
        <v>21938</v>
      </c>
      <c r="I444" s="106">
        <v>17357</v>
      </c>
      <c r="J444" s="81" t="s">
        <v>8</v>
      </c>
      <c r="K444" s="106">
        <v>4581</v>
      </c>
      <c r="L444" s="94">
        <v>8.8691409653249689E-2</v>
      </c>
      <c r="M444" s="95">
        <v>5.5932017142229222E-2</v>
      </c>
      <c r="N444" s="107">
        <f t="shared" si="133"/>
        <v>2291</v>
      </c>
      <c r="O444" s="107" t="str">
        <f t="shared" si="134"/>
        <v/>
      </c>
      <c r="P444" s="108">
        <f t="shared" si="135"/>
        <v>4096</v>
      </c>
      <c r="Q444" s="96" t="str">
        <f t="shared" si="136"/>
        <v/>
      </c>
      <c r="R444" s="109">
        <f t="shared" si="137"/>
        <v>820</v>
      </c>
      <c r="S444" s="85" t="str">
        <f t="shared" si="138"/>
        <v/>
      </c>
      <c r="T444" s="78">
        <f t="shared" si="139"/>
        <v>5.5932017142229222E-2</v>
      </c>
      <c r="U444" s="104">
        <f t="shared" si="140"/>
        <v>0.68656825757298268</v>
      </c>
      <c r="W444" s="13" t="str">
        <f t="shared" si="141"/>
        <v>Lab</v>
      </c>
      <c r="X444" s="13" t="str">
        <f t="shared" si="142"/>
        <v>Lab</v>
      </c>
      <c r="Y444" s="13" t="str">
        <f t="shared" si="143"/>
        <v>LD</v>
      </c>
      <c r="Z444" s="13" t="str">
        <f t="shared" si="144"/>
        <v>LD</v>
      </c>
      <c r="AA444" s="13" t="str">
        <f>G444</f>
        <v>Lab</v>
      </c>
      <c r="AB444" s="13" t="str">
        <f t="shared" si="153"/>
        <v>Lab</v>
      </c>
      <c r="AC444" s="13" t="str">
        <f t="shared" si="154"/>
        <v>Lab</v>
      </c>
    </row>
    <row r="445" spans="1:29" ht="15.75" x14ac:dyDescent="0.25">
      <c r="A445" s="100" t="s">
        <v>454</v>
      </c>
      <c r="B445" s="101" t="s">
        <v>662</v>
      </c>
      <c r="C445" s="102">
        <v>2010</v>
      </c>
      <c r="D445" s="103">
        <v>86458</v>
      </c>
      <c r="E445" s="103">
        <v>56480</v>
      </c>
      <c r="F445" s="78">
        <f t="shared" si="132"/>
        <v>0.65326516921511024</v>
      </c>
      <c r="G445" s="81" t="s">
        <v>4</v>
      </c>
      <c r="H445" s="93">
        <v>23906</v>
      </c>
      <c r="I445" s="106">
        <v>23730</v>
      </c>
      <c r="J445" s="81" t="s">
        <v>8</v>
      </c>
      <c r="K445" s="106">
        <v>176</v>
      </c>
      <c r="L445" s="94">
        <v>3.1161473087818695E-3</v>
      </c>
      <c r="M445" s="95">
        <v>2.0356704989705986E-3</v>
      </c>
      <c r="N445" s="107">
        <f t="shared" si="133"/>
        <v>89</v>
      </c>
      <c r="O445" s="107">
        <f t="shared" si="134"/>
        <v>89</v>
      </c>
      <c r="P445" s="108">
        <f t="shared" si="135"/>
        <v>4323</v>
      </c>
      <c r="Q445" s="96" t="str">
        <f t="shared" si="136"/>
        <v>YES</v>
      </c>
      <c r="R445" s="109">
        <f t="shared" si="137"/>
        <v>865</v>
      </c>
      <c r="S445" s="85" t="str">
        <f t="shared" si="138"/>
        <v>YES</v>
      </c>
      <c r="T445" s="78">
        <f t="shared" si="139"/>
        <v>2.0356704989705986E-3</v>
      </c>
      <c r="U445" s="104">
        <f t="shared" si="140"/>
        <v>0.65530083971408082</v>
      </c>
      <c r="W445" s="13" t="str">
        <f t="shared" si="141"/>
        <v>LD</v>
      </c>
      <c r="X445" s="13" t="str">
        <f t="shared" si="142"/>
        <v>LD</v>
      </c>
      <c r="Y445" s="13" t="str">
        <f t="shared" si="143"/>
        <v>LD</v>
      </c>
      <c r="Z445" s="13" t="str">
        <f t="shared" si="144"/>
        <v>LD</v>
      </c>
      <c r="AA445" s="13" t="str">
        <f>J445</f>
        <v>LD</v>
      </c>
      <c r="AB445" s="13" t="str">
        <f>J445</f>
        <v>LD</v>
      </c>
      <c r="AC445" s="13" t="str">
        <f>J445</f>
        <v>LD</v>
      </c>
    </row>
    <row r="446" spans="1:29" ht="15.75" x14ac:dyDescent="0.25">
      <c r="A446" s="100" t="s">
        <v>455</v>
      </c>
      <c r="B446" s="101" t="s">
        <v>661</v>
      </c>
      <c r="C446" s="102">
        <v>2010</v>
      </c>
      <c r="D446" s="103">
        <v>63704</v>
      </c>
      <c r="E446" s="103">
        <v>43707</v>
      </c>
      <c r="F446" s="78">
        <f t="shared" si="132"/>
        <v>0.68609506467411785</v>
      </c>
      <c r="G446" s="81" t="s">
        <v>7</v>
      </c>
      <c r="H446" s="93">
        <v>23613</v>
      </c>
      <c r="I446" s="106">
        <v>8333</v>
      </c>
      <c r="J446" s="81" t="s">
        <v>12</v>
      </c>
      <c r="K446" s="106">
        <v>15280</v>
      </c>
      <c r="L446" s="94">
        <v>0.34960075045187272</v>
      </c>
      <c r="M446" s="95">
        <v>0.23985934949139773</v>
      </c>
      <c r="N446" s="107">
        <f t="shared" si="133"/>
        <v>7641</v>
      </c>
      <c r="O446" s="107" t="str">
        <f t="shared" si="134"/>
        <v/>
      </c>
      <c r="P446" s="108">
        <f t="shared" si="135"/>
        <v>3186</v>
      </c>
      <c r="Q446" s="96" t="str">
        <f t="shared" si="136"/>
        <v/>
      </c>
      <c r="R446" s="109">
        <f t="shared" si="137"/>
        <v>638</v>
      </c>
      <c r="S446" s="85" t="str">
        <f t="shared" si="138"/>
        <v/>
      </c>
      <c r="T446" s="78">
        <f t="shared" si="139"/>
        <v>0.23985934949139773</v>
      </c>
      <c r="U446" s="104">
        <f t="shared" si="140"/>
        <v>0.9259544141655156</v>
      </c>
      <c r="W446" s="13" t="str">
        <f t="shared" si="141"/>
        <v>Lab</v>
      </c>
      <c r="X446" s="13" t="str">
        <f t="shared" si="142"/>
        <v>Lab</v>
      </c>
      <c r="Y446" s="13" t="str">
        <f t="shared" si="143"/>
        <v>Lab</v>
      </c>
      <c r="Z446" s="13" t="str">
        <f t="shared" si="144"/>
        <v>Lab</v>
      </c>
      <c r="AA446" s="13" t="str">
        <f>G446</f>
        <v>Lab</v>
      </c>
      <c r="AB446" s="13" t="str">
        <f>G446</f>
        <v>Lab</v>
      </c>
      <c r="AC446" s="13" t="str">
        <f>G446</f>
        <v>Lab</v>
      </c>
    </row>
    <row r="447" spans="1:29" ht="15.75" x14ac:dyDescent="0.25">
      <c r="A447" s="100" t="s">
        <v>456</v>
      </c>
      <c r="B447" s="101" t="s">
        <v>661</v>
      </c>
      <c r="C447" s="102">
        <v>2010</v>
      </c>
      <c r="D447" s="103">
        <v>61197</v>
      </c>
      <c r="E447" s="103">
        <v>39998</v>
      </c>
      <c r="F447" s="78">
        <f t="shared" si="132"/>
        <v>0.65359413043123027</v>
      </c>
      <c r="G447" s="81" t="s">
        <v>7</v>
      </c>
      <c r="H447" s="93">
        <v>23842</v>
      </c>
      <c r="I447" s="106">
        <v>7228</v>
      </c>
      <c r="J447" s="81" t="s">
        <v>12</v>
      </c>
      <c r="K447" s="106">
        <v>16614</v>
      </c>
      <c r="L447" s="94">
        <v>0.41537076853842692</v>
      </c>
      <c r="M447" s="95">
        <v>0.27148389626942498</v>
      </c>
      <c r="N447" s="107">
        <f t="shared" si="133"/>
        <v>8308</v>
      </c>
      <c r="O447" s="107" t="str">
        <f t="shared" si="134"/>
        <v/>
      </c>
      <c r="P447" s="108">
        <f t="shared" si="135"/>
        <v>3060</v>
      </c>
      <c r="Q447" s="96" t="str">
        <f t="shared" si="136"/>
        <v/>
      </c>
      <c r="R447" s="109">
        <f t="shared" si="137"/>
        <v>612</v>
      </c>
      <c r="S447" s="85" t="str">
        <f t="shared" si="138"/>
        <v/>
      </c>
      <c r="T447" s="78">
        <f t="shared" si="139"/>
        <v>0.27148389626942498</v>
      </c>
      <c r="U447" s="104">
        <f t="shared" si="140"/>
        <v>0.92507802670065531</v>
      </c>
      <c r="W447" s="13" t="str">
        <f t="shared" si="141"/>
        <v>Lab</v>
      </c>
      <c r="X447" s="13" t="str">
        <f t="shared" si="142"/>
        <v>Lab</v>
      </c>
      <c r="Y447" s="13" t="str">
        <f t="shared" si="143"/>
        <v>Lab</v>
      </c>
      <c r="Z447" s="13" t="str">
        <f t="shared" si="144"/>
        <v>Lab</v>
      </c>
      <c r="AA447" s="13" t="str">
        <f>G447</f>
        <v>Lab</v>
      </c>
      <c r="AB447" s="13" t="str">
        <f>G447</f>
        <v>Lab</v>
      </c>
      <c r="AC447" s="13" t="str">
        <f>G447</f>
        <v>Lab</v>
      </c>
    </row>
    <row r="448" spans="1:29" ht="15.75" x14ac:dyDescent="0.25">
      <c r="A448" s="100" t="s">
        <v>457</v>
      </c>
      <c r="B448" s="101" t="s">
        <v>664</v>
      </c>
      <c r="C448" s="102">
        <v>2010</v>
      </c>
      <c r="D448" s="103">
        <v>66422</v>
      </c>
      <c r="E448" s="103">
        <v>45045</v>
      </c>
      <c r="F448" s="78">
        <f t="shared" si="132"/>
        <v>0.67816386137123241</v>
      </c>
      <c r="G448" s="81" t="s">
        <v>4</v>
      </c>
      <c r="H448" s="93">
        <v>17512</v>
      </c>
      <c r="I448" s="106">
        <v>13927</v>
      </c>
      <c r="J448" s="81" t="s">
        <v>7</v>
      </c>
      <c r="K448" s="106">
        <v>3585</v>
      </c>
      <c r="L448" s="94">
        <v>7.9587079587079584E-2</v>
      </c>
      <c r="M448" s="95">
        <v>5.3973081208033485E-2</v>
      </c>
      <c r="N448" s="107">
        <f t="shared" si="133"/>
        <v>1793</v>
      </c>
      <c r="O448" s="107">
        <f t="shared" si="134"/>
        <v>1793</v>
      </c>
      <c r="P448" s="108">
        <f t="shared" si="135"/>
        <v>3322</v>
      </c>
      <c r="Q448" s="96" t="str">
        <f t="shared" si="136"/>
        <v/>
      </c>
      <c r="R448" s="109">
        <f t="shared" si="137"/>
        <v>665</v>
      </c>
      <c r="S448" s="85" t="str">
        <f t="shared" si="138"/>
        <v/>
      </c>
      <c r="T448" s="78">
        <f t="shared" si="139"/>
        <v>5.3973081208033485E-2</v>
      </c>
      <c r="U448" s="104">
        <f t="shared" si="140"/>
        <v>0.73213694257926587</v>
      </c>
      <c r="W448" s="13" t="str">
        <f t="shared" si="141"/>
        <v>Con</v>
      </c>
      <c r="X448" s="13" t="str">
        <f t="shared" si="142"/>
        <v>Con</v>
      </c>
      <c r="Y448" s="13" t="str">
        <f t="shared" si="143"/>
        <v>Lab</v>
      </c>
      <c r="Z448" s="13" t="str">
        <f t="shared" si="144"/>
        <v>Lab</v>
      </c>
      <c r="AA448" s="13" t="str">
        <f>J448</f>
        <v>Lab</v>
      </c>
      <c r="AB448" s="13" t="str">
        <f>J448</f>
        <v>Lab</v>
      </c>
      <c r="AC448" s="13" t="str">
        <f>J448</f>
        <v>Lab</v>
      </c>
    </row>
    <row r="449" spans="1:29" ht="15.75" x14ac:dyDescent="0.25">
      <c r="A449" s="100" t="s">
        <v>458</v>
      </c>
      <c r="B449" s="101" t="s">
        <v>667</v>
      </c>
      <c r="C449" s="102">
        <v>2010</v>
      </c>
      <c r="D449" s="103">
        <v>68480</v>
      </c>
      <c r="E449" s="103">
        <v>46516</v>
      </c>
      <c r="F449" s="78">
        <f t="shared" si="132"/>
        <v>0.67926401869158881</v>
      </c>
      <c r="G449" s="81" t="s">
        <v>7</v>
      </c>
      <c r="H449" s="93">
        <v>17565</v>
      </c>
      <c r="I449" s="106">
        <v>14516</v>
      </c>
      <c r="J449" s="81" t="s">
        <v>4</v>
      </c>
      <c r="K449" s="106">
        <v>3049</v>
      </c>
      <c r="L449" s="94">
        <v>6.554733855017629E-2</v>
      </c>
      <c r="M449" s="95">
        <v>4.4523948598130844E-2</v>
      </c>
      <c r="N449" s="107">
        <f t="shared" si="133"/>
        <v>1525</v>
      </c>
      <c r="O449" s="107" t="str">
        <f t="shared" si="134"/>
        <v/>
      </c>
      <c r="P449" s="108">
        <f t="shared" si="135"/>
        <v>3424</v>
      </c>
      <c r="Q449" s="96" t="str">
        <f t="shared" si="136"/>
        <v>YES</v>
      </c>
      <c r="R449" s="109">
        <f t="shared" si="137"/>
        <v>685</v>
      </c>
      <c r="S449" s="85" t="str">
        <f t="shared" si="138"/>
        <v/>
      </c>
      <c r="T449" s="78">
        <f t="shared" si="139"/>
        <v>4.4523948598130844E-2</v>
      </c>
      <c r="U449" s="104">
        <f t="shared" si="140"/>
        <v>0.72378796728971961</v>
      </c>
      <c r="W449" s="13" t="str">
        <f t="shared" si="141"/>
        <v>Con</v>
      </c>
      <c r="X449" s="13" t="str">
        <f t="shared" si="142"/>
        <v>Lab</v>
      </c>
      <c r="Y449" s="13" t="str">
        <f t="shared" si="143"/>
        <v>Con</v>
      </c>
      <c r="Z449" s="13" t="str">
        <f t="shared" si="144"/>
        <v>Con</v>
      </c>
      <c r="AA449" s="13" t="str">
        <f>J449</f>
        <v>Con</v>
      </c>
      <c r="AB449" s="13" t="str">
        <f>G449</f>
        <v>Lab</v>
      </c>
      <c r="AC449" s="13" t="str">
        <f>G449</f>
        <v>Lab</v>
      </c>
    </row>
    <row r="450" spans="1:29" ht="15.75" x14ac:dyDescent="0.25">
      <c r="A450" s="100" t="s">
        <v>459</v>
      </c>
      <c r="B450" s="101" t="s">
        <v>664</v>
      </c>
      <c r="C450" s="102">
        <v>2010</v>
      </c>
      <c r="D450" s="103">
        <v>64484</v>
      </c>
      <c r="E450" s="103">
        <v>45087</v>
      </c>
      <c r="F450" s="78">
        <f t="shared" ref="F450:F513" si="155">E450/D450</f>
        <v>0.6991966999565784</v>
      </c>
      <c r="G450" s="81" t="s">
        <v>4</v>
      </c>
      <c r="H450" s="93">
        <v>24071</v>
      </c>
      <c r="I450" s="106">
        <v>12830</v>
      </c>
      <c r="J450" s="81" t="s">
        <v>8</v>
      </c>
      <c r="K450" s="106">
        <v>11241</v>
      </c>
      <c r="L450" s="94">
        <v>0.24931798522855811</v>
      </c>
      <c r="M450" s="95">
        <v>0.1743223125116308</v>
      </c>
      <c r="N450" s="107">
        <f t="shared" ref="N450:N513" si="156">EVEN(K450+1)/2</f>
        <v>5621</v>
      </c>
      <c r="O450" s="107">
        <f t="shared" ref="O450:O513" si="157">IF(G450="con",N450,"")</f>
        <v>5621</v>
      </c>
      <c r="P450" s="108">
        <f t="shared" ref="P450:P513" si="158">ROUNDUP((D450/10)/2,0)</f>
        <v>3225</v>
      </c>
      <c r="Q450" s="96" t="str">
        <f t="shared" ref="Q450:Q513" si="159">IF(P450&gt;K450,"YES","")</f>
        <v/>
      </c>
      <c r="R450" s="109">
        <f t="shared" ref="R450:R513" si="160">ROUNDUP(D450/100,0)</f>
        <v>645</v>
      </c>
      <c r="S450" s="85" t="str">
        <f t="shared" ref="S450:S513" si="161">IF(R450&gt;K450,"YES","")</f>
        <v/>
      </c>
      <c r="T450" s="78">
        <f t="shared" ref="T450:T513" si="162">K450/D450</f>
        <v>0.1743223125116308</v>
      </c>
      <c r="U450" s="104">
        <f t="shared" ref="U450:U513" si="163">F450+T450</f>
        <v>0.87351901246820918</v>
      </c>
      <c r="W450" s="13" t="str">
        <f t="shared" ref="W450:W513" si="164">IF(Q450="YES",J450,G450)</f>
        <v>Con</v>
      </c>
      <c r="X450" s="13" t="str">
        <f t="shared" ref="X450:X513" si="165">IF(S450="YES",J450,G450)</f>
        <v>Con</v>
      </c>
      <c r="Y450" s="13" t="str">
        <f t="shared" ref="Y450:Y513" si="166">IF(U450&lt;74%,J450,G450)</f>
        <v>Con</v>
      </c>
      <c r="Z450" s="13" t="str">
        <f t="shared" ref="Z450:Z513" si="167">IF(U450&lt;84.5%,J450,G450)</f>
        <v>Con</v>
      </c>
      <c r="AA450" s="13" t="str">
        <f>G450</f>
        <v>Con</v>
      </c>
      <c r="AB450" s="13" t="str">
        <f>G450</f>
        <v>Con</v>
      </c>
      <c r="AC450" s="13" t="str">
        <f>G450</f>
        <v>Con</v>
      </c>
    </row>
    <row r="451" spans="1:29" ht="15.75" x14ac:dyDescent="0.25">
      <c r="A451" s="100" t="s">
        <v>460</v>
      </c>
      <c r="B451" s="101" t="s">
        <v>661</v>
      </c>
      <c r="C451" s="102">
        <v>2010</v>
      </c>
      <c r="D451" s="103">
        <v>72141</v>
      </c>
      <c r="E451" s="103">
        <v>48268</v>
      </c>
      <c r="F451" s="78">
        <f t="shared" si="155"/>
        <v>0.66907860994441437</v>
      </c>
      <c r="G451" s="81" t="s">
        <v>12</v>
      </c>
      <c r="H451" s="93">
        <v>19118</v>
      </c>
      <c r="I451" s="106">
        <v>14739</v>
      </c>
      <c r="J451" s="81" t="s">
        <v>4</v>
      </c>
      <c r="K451" s="106">
        <v>4379</v>
      </c>
      <c r="L451" s="94">
        <v>9.0722631971492496E-2</v>
      </c>
      <c r="M451" s="95">
        <v>6.0700572489984887E-2</v>
      </c>
      <c r="N451" s="107">
        <f t="shared" si="156"/>
        <v>2190</v>
      </c>
      <c r="O451" s="107" t="str">
        <f t="shared" si="157"/>
        <v/>
      </c>
      <c r="P451" s="108">
        <f t="shared" si="158"/>
        <v>3608</v>
      </c>
      <c r="Q451" s="96" t="str">
        <f t="shared" si="159"/>
        <v/>
      </c>
      <c r="R451" s="109">
        <f t="shared" si="160"/>
        <v>722</v>
      </c>
      <c r="S451" s="85" t="str">
        <f t="shared" si="161"/>
        <v/>
      </c>
      <c r="T451" s="78">
        <f t="shared" si="162"/>
        <v>6.0700572489984887E-2</v>
      </c>
      <c r="U451" s="104">
        <f t="shared" si="163"/>
        <v>0.72977918243439921</v>
      </c>
      <c r="W451" s="13" t="str">
        <f t="shared" si="164"/>
        <v>SNP</v>
      </c>
      <c r="X451" s="13" t="str">
        <f t="shared" si="165"/>
        <v>SNP</v>
      </c>
      <c r="Y451" s="13" t="str">
        <f t="shared" si="166"/>
        <v>Con</v>
      </c>
      <c r="Z451" s="13" t="str">
        <f t="shared" si="167"/>
        <v>Con</v>
      </c>
      <c r="AA451" s="13" t="str">
        <f>G451</f>
        <v>SNP</v>
      </c>
      <c r="AB451" s="13" t="str">
        <f>G451</f>
        <v>SNP</v>
      </c>
      <c r="AC451" s="13" t="str">
        <f>G451</f>
        <v>SNP</v>
      </c>
    </row>
    <row r="452" spans="1:29" ht="15.75" x14ac:dyDescent="0.25">
      <c r="A452" s="100" t="s">
        <v>461</v>
      </c>
      <c r="B452" s="101" t="s">
        <v>668</v>
      </c>
      <c r="C452" s="102">
        <v>2010</v>
      </c>
      <c r="D452" s="103">
        <v>70278</v>
      </c>
      <c r="E452" s="103">
        <v>44927</v>
      </c>
      <c r="F452" s="78">
        <f t="shared" si="155"/>
        <v>0.63927544893138677</v>
      </c>
      <c r="G452" s="81" t="s">
        <v>4</v>
      </c>
      <c r="H452" s="93">
        <v>18133</v>
      </c>
      <c r="I452" s="106">
        <v>13272</v>
      </c>
      <c r="J452" s="81" t="s">
        <v>7</v>
      </c>
      <c r="K452" s="106">
        <v>4861</v>
      </c>
      <c r="L452" s="94">
        <v>0.10819774300531974</v>
      </c>
      <c r="M452" s="95">
        <v>6.9168160733088596E-2</v>
      </c>
      <c r="N452" s="107">
        <f t="shared" si="156"/>
        <v>2431</v>
      </c>
      <c r="O452" s="107">
        <f t="shared" si="157"/>
        <v>2431</v>
      </c>
      <c r="P452" s="108">
        <f t="shared" si="158"/>
        <v>3514</v>
      </c>
      <c r="Q452" s="96" t="str">
        <f t="shared" si="159"/>
        <v/>
      </c>
      <c r="R452" s="109">
        <f t="shared" si="160"/>
        <v>703</v>
      </c>
      <c r="S452" s="85" t="str">
        <f t="shared" si="161"/>
        <v/>
      </c>
      <c r="T452" s="78">
        <f t="shared" si="162"/>
        <v>6.9168160733088596E-2</v>
      </c>
      <c r="U452" s="104">
        <f t="shared" si="163"/>
        <v>0.70844360966447539</v>
      </c>
      <c r="W452" s="13" t="str">
        <f t="shared" si="164"/>
        <v>Con</v>
      </c>
      <c r="X452" s="13" t="str">
        <f t="shared" si="165"/>
        <v>Con</v>
      </c>
      <c r="Y452" s="13" t="str">
        <f t="shared" si="166"/>
        <v>Lab</v>
      </c>
      <c r="Z452" s="13" t="str">
        <f t="shared" si="167"/>
        <v>Lab</v>
      </c>
      <c r="AA452" s="13" t="str">
        <f>G452</f>
        <v>Con</v>
      </c>
      <c r="AB452" s="13" t="str">
        <f>J452</f>
        <v>Lab</v>
      </c>
      <c r="AC452" s="13" t="str">
        <f>J452</f>
        <v>Lab</v>
      </c>
    </row>
    <row r="453" spans="1:29" ht="15.75" x14ac:dyDescent="0.25">
      <c r="A453" s="100" t="s">
        <v>462</v>
      </c>
      <c r="B453" s="101" t="s">
        <v>669</v>
      </c>
      <c r="C453" s="102">
        <v>2010</v>
      </c>
      <c r="D453" s="103">
        <v>68062</v>
      </c>
      <c r="E453" s="103">
        <v>41526</v>
      </c>
      <c r="F453" s="78">
        <f t="shared" si="155"/>
        <v>0.61012018453762751</v>
      </c>
      <c r="G453" s="81" t="s">
        <v>7</v>
      </c>
      <c r="H453" s="93">
        <v>15433</v>
      </c>
      <c r="I453" s="106">
        <v>13845</v>
      </c>
      <c r="J453" s="81" t="s">
        <v>4</v>
      </c>
      <c r="K453" s="106">
        <v>1588</v>
      </c>
      <c r="L453" s="94">
        <v>3.8241101960217697E-2</v>
      </c>
      <c r="M453" s="95">
        <v>2.3331668184890249E-2</v>
      </c>
      <c r="N453" s="107">
        <f t="shared" si="156"/>
        <v>795</v>
      </c>
      <c r="O453" s="107" t="str">
        <f t="shared" si="157"/>
        <v/>
      </c>
      <c r="P453" s="108">
        <f t="shared" si="158"/>
        <v>3404</v>
      </c>
      <c r="Q453" s="96" t="str">
        <f t="shared" si="159"/>
        <v>YES</v>
      </c>
      <c r="R453" s="109">
        <f t="shared" si="160"/>
        <v>681</v>
      </c>
      <c r="S453" s="85" t="str">
        <f t="shared" si="161"/>
        <v/>
      </c>
      <c r="T453" s="78">
        <f t="shared" si="162"/>
        <v>2.3331668184890249E-2</v>
      </c>
      <c r="U453" s="104">
        <f t="shared" si="163"/>
        <v>0.63345185272251781</v>
      </c>
      <c r="W453" s="13" t="str">
        <f t="shared" si="164"/>
        <v>Con</v>
      </c>
      <c r="X453" s="13" t="str">
        <f t="shared" si="165"/>
        <v>Lab</v>
      </c>
      <c r="Y453" s="13" t="str">
        <f t="shared" si="166"/>
        <v>Con</v>
      </c>
      <c r="Z453" s="13" t="str">
        <f t="shared" si="167"/>
        <v>Con</v>
      </c>
      <c r="AA453" s="13" t="str">
        <f>J453</f>
        <v>Con</v>
      </c>
      <c r="AB453" s="13" t="str">
        <f>G453</f>
        <v>Lab</v>
      </c>
      <c r="AC453" s="13" t="str">
        <f>G453</f>
        <v>Lab</v>
      </c>
    </row>
    <row r="454" spans="1:29" ht="15.75" x14ac:dyDescent="0.25">
      <c r="A454" s="100" t="s">
        <v>463</v>
      </c>
      <c r="B454" s="101" t="s">
        <v>669</v>
      </c>
      <c r="C454" s="102">
        <v>2010</v>
      </c>
      <c r="D454" s="103">
        <v>72938</v>
      </c>
      <c r="E454" s="103">
        <v>43894</v>
      </c>
      <c r="F454" s="78">
        <f t="shared" si="155"/>
        <v>0.60179878801173603</v>
      </c>
      <c r="G454" s="81" t="s">
        <v>4</v>
      </c>
      <c r="H454" s="93">
        <v>15050</v>
      </c>
      <c r="I454" s="106">
        <v>13901</v>
      </c>
      <c r="J454" s="81" t="s">
        <v>7</v>
      </c>
      <c r="K454" s="106">
        <v>1149</v>
      </c>
      <c r="L454" s="94">
        <v>2.6176698409805441E-2</v>
      </c>
      <c r="M454" s="95">
        <v>1.575310537716965E-2</v>
      </c>
      <c r="N454" s="107">
        <f t="shared" si="156"/>
        <v>575</v>
      </c>
      <c r="O454" s="107">
        <f t="shared" si="157"/>
        <v>575</v>
      </c>
      <c r="P454" s="108">
        <f t="shared" si="158"/>
        <v>3647</v>
      </c>
      <c r="Q454" s="96" t="str">
        <f t="shared" si="159"/>
        <v>YES</v>
      </c>
      <c r="R454" s="109">
        <f t="shared" si="160"/>
        <v>730</v>
      </c>
      <c r="S454" s="85" t="str">
        <f t="shared" si="161"/>
        <v/>
      </c>
      <c r="T454" s="78">
        <f t="shared" si="162"/>
        <v>1.575310537716965E-2</v>
      </c>
      <c r="U454" s="104">
        <f t="shared" si="163"/>
        <v>0.6175518933889057</v>
      </c>
      <c r="W454" s="13" t="str">
        <f t="shared" si="164"/>
        <v>Lab</v>
      </c>
      <c r="X454" s="13" t="str">
        <f t="shared" si="165"/>
        <v>Con</v>
      </c>
      <c r="Y454" s="13" t="str">
        <f t="shared" si="166"/>
        <v>Lab</v>
      </c>
      <c r="Z454" s="13" t="str">
        <f t="shared" si="167"/>
        <v>Lab</v>
      </c>
      <c r="AA454" s="13" t="str">
        <f>J454</f>
        <v>Lab</v>
      </c>
      <c r="AB454" s="13" t="str">
        <f>J454</f>
        <v>Lab</v>
      </c>
      <c r="AC454" s="13" t="str">
        <f>J454</f>
        <v>Lab</v>
      </c>
    </row>
    <row r="455" spans="1:29" ht="15.75" x14ac:dyDescent="0.25">
      <c r="A455" s="100" t="s">
        <v>464</v>
      </c>
      <c r="B455" s="101" t="s">
        <v>672</v>
      </c>
      <c r="C455" s="102">
        <v>2010</v>
      </c>
      <c r="D455" s="103">
        <v>58205</v>
      </c>
      <c r="E455" s="103">
        <v>36671</v>
      </c>
      <c r="F455" s="78">
        <f t="shared" si="155"/>
        <v>0.63003178421097839</v>
      </c>
      <c r="G455" s="81" t="s">
        <v>7</v>
      </c>
      <c r="H455" s="93">
        <v>14220</v>
      </c>
      <c r="I455" s="106">
        <v>11435</v>
      </c>
      <c r="J455" s="81" t="s">
        <v>8</v>
      </c>
      <c r="K455" s="106">
        <v>2785</v>
      </c>
      <c r="L455" s="94">
        <v>7.5945570068991844E-2</v>
      </c>
      <c r="M455" s="95">
        <v>4.7848123013486815E-2</v>
      </c>
      <c r="N455" s="107">
        <f t="shared" si="156"/>
        <v>1393</v>
      </c>
      <c r="O455" s="107" t="str">
        <f t="shared" si="157"/>
        <v/>
      </c>
      <c r="P455" s="108">
        <f t="shared" si="158"/>
        <v>2911</v>
      </c>
      <c r="Q455" s="96" t="str">
        <f t="shared" si="159"/>
        <v>YES</v>
      </c>
      <c r="R455" s="109">
        <f t="shared" si="160"/>
        <v>583</v>
      </c>
      <c r="S455" s="85" t="str">
        <f t="shared" si="161"/>
        <v/>
      </c>
      <c r="T455" s="78">
        <f t="shared" si="162"/>
        <v>4.7848123013486815E-2</v>
      </c>
      <c r="U455" s="104">
        <f t="shared" si="163"/>
        <v>0.67787990722446523</v>
      </c>
      <c r="W455" s="13" t="str">
        <f t="shared" si="164"/>
        <v>LD</v>
      </c>
      <c r="X455" s="13" t="str">
        <f t="shared" si="165"/>
        <v>Lab</v>
      </c>
      <c r="Y455" s="13" t="str">
        <f t="shared" si="166"/>
        <v>LD</v>
      </c>
      <c r="Z455" s="13" t="str">
        <f t="shared" si="167"/>
        <v>LD</v>
      </c>
      <c r="AA455" s="13" t="str">
        <f>J455</f>
        <v>LD</v>
      </c>
      <c r="AB455" s="13" t="str">
        <f>G455</f>
        <v>Lab</v>
      </c>
      <c r="AC455" s="13" t="str">
        <f>G455</f>
        <v>Lab</v>
      </c>
    </row>
    <row r="456" spans="1:29" ht="15.75" x14ac:dyDescent="0.25">
      <c r="A456" s="100" t="s">
        <v>465</v>
      </c>
      <c r="B456" s="101" t="s">
        <v>669</v>
      </c>
      <c r="C456" s="102">
        <v>2010</v>
      </c>
      <c r="D456" s="103">
        <v>72641</v>
      </c>
      <c r="E456" s="103">
        <v>47436</v>
      </c>
      <c r="F456" s="78">
        <f t="shared" si="155"/>
        <v>0.65301964455335137</v>
      </c>
      <c r="G456" s="81" t="s">
        <v>4</v>
      </c>
      <c r="H456" s="93">
        <v>22532</v>
      </c>
      <c r="I456" s="106">
        <v>14991</v>
      </c>
      <c r="J456" s="81" t="s">
        <v>8</v>
      </c>
      <c r="K456" s="106">
        <v>7541</v>
      </c>
      <c r="L456" s="94">
        <v>0.15897208870899737</v>
      </c>
      <c r="M456" s="95">
        <v>0.10381189686265332</v>
      </c>
      <c r="N456" s="107">
        <f t="shared" si="156"/>
        <v>3771</v>
      </c>
      <c r="O456" s="107">
        <f t="shared" si="157"/>
        <v>3771</v>
      </c>
      <c r="P456" s="108">
        <f t="shared" si="158"/>
        <v>3633</v>
      </c>
      <c r="Q456" s="96" t="str">
        <f t="shared" si="159"/>
        <v/>
      </c>
      <c r="R456" s="109">
        <f t="shared" si="160"/>
        <v>727</v>
      </c>
      <c r="S456" s="85" t="str">
        <f t="shared" si="161"/>
        <v/>
      </c>
      <c r="T456" s="78">
        <f t="shared" si="162"/>
        <v>0.10381189686265332</v>
      </c>
      <c r="U456" s="104">
        <f t="shared" si="163"/>
        <v>0.75683154141600473</v>
      </c>
      <c r="W456" s="13" t="str">
        <f t="shared" si="164"/>
        <v>Con</v>
      </c>
      <c r="X456" s="13" t="str">
        <f t="shared" si="165"/>
        <v>Con</v>
      </c>
      <c r="Y456" s="13" t="str">
        <f t="shared" si="166"/>
        <v>Con</v>
      </c>
      <c r="Z456" s="13" t="str">
        <f t="shared" si="167"/>
        <v>LD</v>
      </c>
      <c r="AA456" s="13" t="str">
        <f t="shared" ref="AA456:AA461" si="168">G456</f>
        <v>Con</v>
      </c>
      <c r="AB456" s="13" t="str">
        <f>G456</f>
        <v>Con</v>
      </c>
      <c r="AC456" s="13" t="str">
        <f>G456</f>
        <v>Con</v>
      </c>
    </row>
    <row r="457" spans="1:29" ht="15.75" x14ac:dyDescent="0.25">
      <c r="A457" s="100" t="s">
        <v>466</v>
      </c>
      <c r="B457" s="101" t="s">
        <v>666</v>
      </c>
      <c r="C457" s="102">
        <v>2010</v>
      </c>
      <c r="D457" s="103">
        <v>74955</v>
      </c>
      <c r="E457" s="103">
        <v>46700</v>
      </c>
      <c r="F457" s="78">
        <f t="shared" si="155"/>
        <v>0.62304049096124337</v>
      </c>
      <c r="G457" s="81" t="s">
        <v>7</v>
      </c>
      <c r="H457" s="93">
        <v>18679</v>
      </c>
      <c r="I457" s="106">
        <v>12649</v>
      </c>
      <c r="J457" s="81" t="s">
        <v>4</v>
      </c>
      <c r="K457" s="106">
        <v>6030</v>
      </c>
      <c r="L457" s="94">
        <v>0.1291220556745182</v>
      </c>
      <c r="M457" s="95">
        <v>8.0448268961376829E-2</v>
      </c>
      <c r="N457" s="107">
        <f t="shared" si="156"/>
        <v>3016</v>
      </c>
      <c r="O457" s="107" t="str">
        <f t="shared" si="157"/>
        <v/>
      </c>
      <c r="P457" s="108">
        <f t="shared" si="158"/>
        <v>3748</v>
      </c>
      <c r="Q457" s="96" t="str">
        <f t="shared" si="159"/>
        <v/>
      </c>
      <c r="R457" s="109">
        <f t="shared" si="160"/>
        <v>750</v>
      </c>
      <c r="S457" s="85" t="str">
        <f t="shared" si="161"/>
        <v/>
      </c>
      <c r="T457" s="78">
        <f t="shared" si="162"/>
        <v>8.0448268961376829E-2</v>
      </c>
      <c r="U457" s="104">
        <f t="shared" si="163"/>
        <v>0.70348875992262017</v>
      </c>
      <c r="W457" s="13" t="str">
        <f t="shared" si="164"/>
        <v>Lab</v>
      </c>
      <c r="X457" s="13" t="str">
        <f t="shared" si="165"/>
        <v>Lab</v>
      </c>
      <c r="Y457" s="13" t="str">
        <f t="shared" si="166"/>
        <v>Con</v>
      </c>
      <c r="Z457" s="13" t="str">
        <f t="shared" si="167"/>
        <v>Con</v>
      </c>
      <c r="AA457" s="13" t="str">
        <f t="shared" si="168"/>
        <v>Lab</v>
      </c>
      <c r="AB457" s="13" t="str">
        <f>G457</f>
        <v>Lab</v>
      </c>
      <c r="AC457" s="13" t="str">
        <f>G457</f>
        <v>Lab</v>
      </c>
    </row>
    <row r="458" spans="1:29" ht="15.75" x14ac:dyDescent="0.25">
      <c r="A458" s="100" t="s">
        <v>467</v>
      </c>
      <c r="B458" s="101" t="s">
        <v>662</v>
      </c>
      <c r="C458" s="102">
        <v>2010</v>
      </c>
      <c r="D458" s="103">
        <v>70329</v>
      </c>
      <c r="E458" s="103">
        <v>44118</v>
      </c>
      <c r="F458" s="78">
        <f t="shared" si="155"/>
        <v>0.62730879153691932</v>
      </c>
      <c r="G458" s="81" t="s">
        <v>4</v>
      </c>
      <c r="H458" s="93">
        <v>19533</v>
      </c>
      <c r="I458" s="106">
        <v>12244</v>
      </c>
      <c r="J458" s="81" t="s">
        <v>7</v>
      </c>
      <c r="K458" s="106">
        <v>7289</v>
      </c>
      <c r="L458" s="94">
        <v>0.16521601160524049</v>
      </c>
      <c r="M458" s="95">
        <v>0.10364145658263306</v>
      </c>
      <c r="N458" s="107">
        <f t="shared" si="156"/>
        <v>3645</v>
      </c>
      <c r="O458" s="107">
        <f t="shared" si="157"/>
        <v>3645</v>
      </c>
      <c r="P458" s="108">
        <f t="shared" si="158"/>
        <v>3517</v>
      </c>
      <c r="Q458" s="96" t="str">
        <f t="shared" si="159"/>
        <v/>
      </c>
      <c r="R458" s="109">
        <f t="shared" si="160"/>
        <v>704</v>
      </c>
      <c r="S458" s="85" t="str">
        <f t="shared" si="161"/>
        <v/>
      </c>
      <c r="T458" s="78">
        <f t="shared" si="162"/>
        <v>0.10364145658263306</v>
      </c>
      <c r="U458" s="104">
        <f t="shared" si="163"/>
        <v>0.73095024811955234</v>
      </c>
      <c r="W458" s="13" t="str">
        <f t="shared" si="164"/>
        <v>Con</v>
      </c>
      <c r="X458" s="13" t="str">
        <f t="shared" si="165"/>
        <v>Con</v>
      </c>
      <c r="Y458" s="13" t="str">
        <f t="shared" si="166"/>
        <v>Lab</v>
      </c>
      <c r="Z458" s="13" t="str">
        <f t="shared" si="167"/>
        <v>Lab</v>
      </c>
      <c r="AA458" s="13" t="str">
        <f t="shared" si="168"/>
        <v>Con</v>
      </c>
      <c r="AB458" s="13" t="str">
        <f>G458</f>
        <v>Con</v>
      </c>
      <c r="AC458" s="13" t="str">
        <f>G458</f>
        <v>Con</v>
      </c>
    </row>
    <row r="459" spans="1:29" ht="15.75" x14ac:dyDescent="0.25">
      <c r="A459" s="100" t="s">
        <v>468</v>
      </c>
      <c r="B459" s="101" t="s">
        <v>662</v>
      </c>
      <c r="C459" s="102">
        <v>2010</v>
      </c>
      <c r="D459" s="103">
        <v>70242</v>
      </c>
      <c r="E459" s="103">
        <v>41264</v>
      </c>
      <c r="F459" s="78">
        <f t="shared" si="155"/>
        <v>0.58745479912303178</v>
      </c>
      <c r="G459" s="81" t="s">
        <v>8</v>
      </c>
      <c r="H459" s="93">
        <v>18921</v>
      </c>
      <c r="I459" s="106">
        <v>13721</v>
      </c>
      <c r="J459" s="81" t="s">
        <v>4</v>
      </c>
      <c r="K459" s="106">
        <v>5200</v>
      </c>
      <c r="L459" s="94">
        <v>0.12601783637068631</v>
      </c>
      <c r="M459" s="95">
        <v>7.4029782751060619E-2</v>
      </c>
      <c r="N459" s="107">
        <f t="shared" si="156"/>
        <v>2601</v>
      </c>
      <c r="O459" s="107" t="str">
        <f t="shared" si="157"/>
        <v/>
      </c>
      <c r="P459" s="108">
        <f t="shared" si="158"/>
        <v>3513</v>
      </c>
      <c r="Q459" s="96" t="str">
        <f t="shared" si="159"/>
        <v/>
      </c>
      <c r="R459" s="109">
        <f t="shared" si="160"/>
        <v>703</v>
      </c>
      <c r="S459" s="85" t="str">
        <f t="shared" si="161"/>
        <v/>
      </c>
      <c r="T459" s="78">
        <f t="shared" si="162"/>
        <v>7.4029782751060619E-2</v>
      </c>
      <c r="U459" s="104">
        <f t="shared" si="163"/>
        <v>0.66148458187409243</v>
      </c>
      <c r="W459" s="13" t="str">
        <f t="shared" si="164"/>
        <v>LD</v>
      </c>
      <c r="X459" s="13" t="str">
        <f t="shared" si="165"/>
        <v>LD</v>
      </c>
      <c r="Y459" s="13" t="str">
        <f t="shared" si="166"/>
        <v>Con</v>
      </c>
      <c r="Z459" s="13" t="str">
        <f t="shared" si="167"/>
        <v>Con</v>
      </c>
      <c r="AA459" s="13" t="str">
        <f t="shared" si="168"/>
        <v>LD</v>
      </c>
      <c r="AB459" s="13" t="str">
        <f>G459</f>
        <v>LD</v>
      </c>
      <c r="AC459" s="13" t="str">
        <f>G459</f>
        <v>LD</v>
      </c>
    </row>
    <row r="460" spans="1:29" ht="15.75" x14ac:dyDescent="0.25">
      <c r="A460" s="100" t="s">
        <v>469</v>
      </c>
      <c r="B460" s="101" t="s">
        <v>672</v>
      </c>
      <c r="C460" s="102">
        <v>2010</v>
      </c>
      <c r="D460" s="103">
        <v>57400</v>
      </c>
      <c r="E460" s="103">
        <v>39602</v>
      </c>
      <c r="F460" s="78">
        <f t="shared" si="155"/>
        <v>0.68993031358885015</v>
      </c>
      <c r="G460" s="81" t="s">
        <v>4</v>
      </c>
      <c r="H460" s="93">
        <v>16944</v>
      </c>
      <c r="I460" s="106">
        <v>12339</v>
      </c>
      <c r="J460" s="81" t="s">
        <v>7</v>
      </c>
      <c r="K460" s="106">
        <v>4605</v>
      </c>
      <c r="L460" s="94">
        <v>0.11628200595929498</v>
      </c>
      <c r="M460" s="95">
        <v>8.022648083623693E-2</v>
      </c>
      <c r="N460" s="107">
        <f t="shared" si="156"/>
        <v>2303</v>
      </c>
      <c r="O460" s="107">
        <f t="shared" si="157"/>
        <v>2303</v>
      </c>
      <c r="P460" s="108">
        <f t="shared" si="158"/>
        <v>2870</v>
      </c>
      <c r="Q460" s="96" t="str">
        <f t="shared" si="159"/>
        <v/>
      </c>
      <c r="R460" s="109">
        <f t="shared" si="160"/>
        <v>574</v>
      </c>
      <c r="S460" s="85" t="str">
        <f t="shared" si="161"/>
        <v/>
      </c>
      <c r="T460" s="78">
        <f t="shared" si="162"/>
        <v>8.022648083623693E-2</v>
      </c>
      <c r="U460" s="104">
        <f t="shared" si="163"/>
        <v>0.77015679442508711</v>
      </c>
      <c r="W460" s="13" t="str">
        <f t="shared" si="164"/>
        <v>Con</v>
      </c>
      <c r="X460" s="13" t="str">
        <f t="shared" si="165"/>
        <v>Con</v>
      </c>
      <c r="Y460" s="13" t="str">
        <f t="shared" si="166"/>
        <v>Con</v>
      </c>
      <c r="Z460" s="13" t="str">
        <f t="shared" si="167"/>
        <v>Lab</v>
      </c>
      <c r="AA460" s="13" t="str">
        <f t="shared" si="168"/>
        <v>Con</v>
      </c>
      <c r="AB460" s="13" t="str">
        <f>J460</f>
        <v>Lab</v>
      </c>
      <c r="AC460" s="13" t="str">
        <f>J460</f>
        <v>Lab</v>
      </c>
    </row>
    <row r="461" spans="1:29" ht="15.75" x14ac:dyDescent="0.25">
      <c r="A461" s="100" t="s">
        <v>470</v>
      </c>
      <c r="B461" s="101" t="s">
        <v>664</v>
      </c>
      <c r="C461" s="102">
        <v>2010</v>
      </c>
      <c r="D461" s="103">
        <v>61187</v>
      </c>
      <c r="E461" s="103">
        <v>32505</v>
      </c>
      <c r="F461" s="78">
        <f t="shared" si="155"/>
        <v>0.53124029614133716</v>
      </c>
      <c r="G461" s="81" t="s">
        <v>7</v>
      </c>
      <c r="H461" s="93">
        <v>15668</v>
      </c>
      <c r="I461" s="106">
        <v>7935</v>
      </c>
      <c r="J461" s="81" t="s">
        <v>8</v>
      </c>
      <c r="K461" s="106">
        <v>7733</v>
      </c>
      <c r="L461" s="94">
        <v>0.23790186125211507</v>
      </c>
      <c r="M461" s="95">
        <v>0.12638305522414892</v>
      </c>
      <c r="N461" s="107">
        <f t="shared" si="156"/>
        <v>3867</v>
      </c>
      <c r="O461" s="107" t="str">
        <f t="shared" si="157"/>
        <v/>
      </c>
      <c r="P461" s="108">
        <f t="shared" si="158"/>
        <v>3060</v>
      </c>
      <c r="Q461" s="96" t="str">
        <f t="shared" si="159"/>
        <v/>
      </c>
      <c r="R461" s="109">
        <f t="shared" si="160"/>
        <v>612</v>
      </c>
      <c r="S461" s="85" t="str">
        <f t="shared" si="161"/>
        <v/>
      </c>
      <c r="T461" s="78">
        <f t="shared" si="162"/>
        <v>0.12638305522414892</v>
      </c>
      <c r="U461" s="104">
        <f t="shared" si="163"/>
        <v>0.65762335136548611</v>
      </c>
      <c r="W461" s="13" t="str">
        <f t="shared" si="164"/>
        <v>Lab</v>
      </c>
      <c r="X461" s="13" t="str">
        <f t="shared" si="165"/>
        <v>Lab</v>
      </c>
      <c r="Y461" s="13" t="str">
        <f t="shared" si="166"/>
        <v>LD</v>
      </c>
      <c r="Z461" s="13" t="str">
        <f t="shared" si="167"/>
        <v>LD</v>
      </c>
      <c r="AA461" s="13" t="str">
        <f t="shared" si="168"/>
        <v>Lab</v>
      </c>
      <c r="AB461" s="13" t="str">
        <f>G461</f>
        <v>Lab</v>
      </c>
      <c r="AC461" s="13" t="str">
        <f>G461</f>
        <v>Lab</v>
      </c>
    </row>
    <row r="462" spans="1:29" ht="15.75" x14ac:dyDescent="0.25">
      <c r="A462" s="100" t="s">
        <v>471</v>
      </c>
      <c r="B462" s="101" t="s">
        <v>667</v>
      </c>
      <c r="C462" s="102">
        <v>2010</v>
      </c>
      <c r="D462" s="103">
        <v>69257</v>
      </c>
      <c r="E462" s="103">
        <v>49083</v>
      </c>
      <c r="F462" s="78">
        <f t="shared" si="155"/>
        <v>0.70870814502505164</v>
      </c>
      <c r="G462" s="81" t="s">
        <v>4</v>
      </c>
      <c r="H462" s="93">
        <v>18874</v>
      </c>
      <c r="I462" s="106">
        <v>17215</v>
      </c>
      <c r="J462" s="81" t="s">
        <v>7</v>
      </c>
      <c r="K462" s="106">
        <v>1659</v>
      </c>
      <c r="L462" s="94">
        <v>3.3799889982274921E-2</v>
      </c>
      <c r="M462" s="95">
        <v>2.3954257331388885E-2</v>
      </c>
      <c r="N462" s="107">
        <f t="shared" si="156"/>
        <v>830</v>
      </c>
      <c r="O462" s="107">
        <f t="shared" si="157"/>
        <v>830</v>
      </c>
      <c r="P462" s="108">
        <f t="shared" si="158"/>
        <v>3463</v>
      </c>
      <c r="Q462" s="96" t="str">
        <f t="shared" si="159"/>
        <v>YES</v>
      </c>
      <c r="R462" s="109">
        <f t="shared" si="160"/>
        <v>693</v>
      </c>
      <c r="S462" s="85" t="str">
        <f t="shared" si="161"/>
        <v/>
      </c>
      <c r="T462" s="78">
        <f t="shared" si="162"/>
        <v>2.3954257331388885E-2</v>
      </c>
      <c r="U462" s="104">
        <f t="shared" si="163"/>
        <v>0.73266240235644053</v>
      </c>
      <c r="W462" s="13" t="str">
        <f t="shared" si="164"/>
        <v>Lab</v>
      </c>
      <c r="X462" s="13" t="str">
        <f t="shared" si="165"/>
        <v>Con</v>
      </c>
      <c r="Y462" s="13" t="str">
        <f t="shared" si="166"/>
        <v>Lab</v>
      </c>
      <c r="Z462" s="13" t="str">
        <f t="shared" si="167"/>
        <v>Lab</v>
      </c>
      <c r="AA462" s="13" t="str">
        <f>J462</f>
        <v>Lab</v>
      </c>
      <c r="AB462" s="13" t="str">
        <f>J462</f>
        <v>Lab</v>
      </c>
      <c r="AC462" s="13" t="str">
        <f>J462</f>
        <v>Lab</v>
      </c>
    </row>
    <row r="463" spans="1:29" ht="15.75" x14ac:dyDescent="0.25">
      <c r="A463" s="100" t="s">
        <v>472</v>
      </c>
      <c r="B463" s="101" t="s">
        <v>666</v>
      </c>
      <c r="C463" s="102">
        <v>2010</v>
      </c>
      <c r="D463" s="103">
        <v>63371</v>
      </c>
      <c r="E463" s="103">
        <v>40785</v>
      </c>
      <c r="F463" s="78">
        <f t="shared" si="155"/>
        <v>0.64359091698095339</v>
      </c>
      <c r="G463" s="81" t="s">
        <v>4</v>
      </c>
      <c r="H463" s="93">
        <v>21223</v>
      </c>
      <c r="I463" s="106">
        <v>11170</v>
      </c>
      <c r="J463" s="81" t="s">
        <v>7</v>
      </c>
      <c r="K463" s="106">
        <v>10053</v>
      </c>
      <c r="L463" s="94">
        <v>0.24648767929385804</v>
      </c>
      <c r="M463" s="95">
        <v>0.15863723154124126</v>
      </c>
      <c r="N463" s="107">
        <f t="shared" si="156"/>
        <v>5027</v>
      </c>
      <c r="O463" s="107">
        <f t="shared" si="157"/>
        <v>5027</v>
      </c>
      <c r="P463" s="108">
        <f t="shared" si="158"/>
        <v>3169</v>
      </c>
      <c r="Q463" s="96" t="str">
        <f t="shared" si="159"/>
        <v/>
      </c>
      <c r="R463" s="109">
        <f t="shared" si="160"/>
        <v>634</v>
      </c>
      <c r="S463" s="85" t="str">
        <f t="shared" si="161"/>
        <v/>
      </c>
      <c r="T463" s="78">
        <f t="shared" si="162"/>
        <v>0.15863723154124126</v>
      </c>
      <c r="U463" s="104">
        <f t="shared" si="163"/>
        <v>0.80222814852219471</v>
      </c>
      <c r="W463" s="13" t="str">
        <f t="shared" si="164"/>
        <v>Con</v>
      </c>
      <c r="X463" s="13" t="str">
        <f t="shared" si="165"/>
        <v>Con</v>
      </c>
      <c r="Y463" s="13" t="str">
        <f t="shared" si="166"/>
        <v>Con</v>
      </c>
      <c r="Z463" s="13" t="str">
        <f t="shared" si="167"/>
        <v>Lab</v>
      </c>
      <c r="AA463" s="13" t="str">
        <f t="shared" ref="AA463:AA473" si="169">G463</f>
        <v>Con</v>
      </c>
      <c r="AB463" s="13" t="str">
        <f>G463</f>
        <v>Con</v>
      </c>
      <c r="AC463" s="13" t="str">
        <f t="shared" ref="AC463:AC473" si="170">G463</f>
        <v>Con</v>
      </c>
    </row>
    <row r="464" spans="1:29" ht="15.75" x14ac:dyDescent="0.25">
      <c r="A464" s="100" t="s">
        <v>473</v>
      </c>
      <c r="B464" s="101" t="s">
        <v>668</v>
      </c>
      <c r="C464" s="102">
        <v>2010</v>
      </c>
      <c r="D464" s="103">
        <v>75661</v>
      </c>
      <c r="E464" s="103">
        <v>52343</v>
      </c>
      <c r="F464" s="78">
        <f t="shared" si="155"/>
        <v>0.69180951877453378</v>
      </c>
      <c r="G464" s="81" t="s">
        <v>4</v>
      </c>
      <c r="H464" s="93">
        <v>30257</v>
      </c>
      <c r="I464" s="106">
        <v>7919</v>
      </c>
      <c r="J464" s="81" t="s">
        <v>8</v>
      </c>
      <c r="K464" s="106">
        <v>22338</v>
      </c>
      <c r="L464" s="94">
        <v>0.42676193569340692</v>
      </c>
      <c r="M464" s="95">
        <v>0.2952379693633444</v>
      </c>
      <c r="N464" s="107">
        <f t="shared" si="156"/>
        <v>11170</v>
      </c>
      <c r="O464" s="107">
        <f t="shared" si="157"/>
        <v>11170</v>
      </c>
      <c r="P464" s="108">
        <f t="shared" si="158"/>
        <v>3784</v>
      </c>
      <c r="Q464" s="96" t="str">
        <f t="shared" si="159"/>
        <v/>
      </c>
      <c r="R464" s="109">
        <f t="shared" si="160"/>
        <v>757</v>
      </c>
      <c r="S464" s="85" t="str">
        <f t="shared" si="161"/>
        <v/>
      </c>
      <c r="T464" s="78">
        <f t="shared" si="162"/>
        <v>0.2952379693633444</v>
      </c>
      <c r="U464" s="104">
        <f t="shared" si="163"/>
        <v>0.98704748813787813</v>
      </c>
      <c r="W464" s="13" t="str">
        <f t="shared" si="164"/>
        <v>Con</v>
      </c>
      <c r="X464" s="13" t="str">
        <f t="shared" si="165"/>
        <v>Con</v>
      </c>
      <c r="Y464" s="13" t="str">
        <f t="shared" si="166"/>
        <v>Con</v>
      </c>
      <c r="Z464" s="13" t="str">
        <f t="shared" si="167"/>
        <v>Con</v>
      </c>
      <c r="AA464" s="13" t="str">
        <f t="shared" si="169"/>
        <v>Con</v>
      </c>
      <c r="AB464" s="13" t="str">
        <f>G464</f>
        <v>Con</v>
      </c>
      <c r="AC464" s="13" t="str">
        <f t="shared" si="170"/>
        <v>Con</v>
      </c>
    </row>
    <row r="465" spans="1:29" ht="15.75" x14ac:dyDescent="0.25">
      <c r="A465" s="100" t="s">
        <v>474</v>
      </c>
      <c r="B465" s="101" t="s">
        <v>662</v>
      </c>
      <c r="C465" s="102">
        <v>2010</v>
      </c>
      <c r="D465" s="103">
        <v>74929</v>
      </c>
      <c r="E465" s="103">
        <v>49985</v>
      </c>
      <c r="F465" s="78">
        <f t="shared" si="155"/>
        <v>0.66709818628301454</v>
      </c>
      <c r="G465" s="81" t="s">
        <v>4</v>
      </c>
      <c r="H465" s="93">
        <v>21269</v>
      </c>
      <c r="I465" s="106">
        <v>13664</v>
      </c>
      <c r="J465" s="81" t="s">
        <v>8</v>
      </c>
      <c r="K465" s="106">
        <v>7605</v>
      </c>
      <c r="L465" s="94">
        <v>0.15214564369310793</v>
      </c>
      <c r="M465" s="95">
        <v>0.10149608295853407</v>
      </c>
      <c r="N465" s="107">
        <f t="shared" si="156"/>
        <v>3803</v>
      </c>
      <c r="O465" s="107">
        <f t="shared" si="157"/>
        <v>3803</v>
      </c>
      <c r="P465" s="108">
        <f t="shared" si="158"/>
        <v>3747</v>
      </c>
      <c r="Q465" s="96" t="str">
        <f t="shared" si="159"/>
        <v/>
      </c>
      <c r="R465" s="109">
        <f t="shared" si="160"/>
        <v>750</v>
      </c>
      <c r="S465" s="85" t="str">
        <f t="shared" si="161"/>
        <v/>
      </c>
      <c r="T465" s="78">
        <f t="shared" si="162"/>
        <v>0.10149608295853407</v>
      </c>
      <c r="U465" s="104">
        <f t="shared" si="163"/>
        <v>0.76859426924154861</v>
      </c>
      <c r="W465" s="13" t="str">
        <f t="shared" si="164"/>
        <v>Con</v>
      </c>
      <c r="X465" s="13" t="str">
        <f t="shared" si="165"/>
        <v>Con</v>
      </c>
      <c r="Y465" s="13" t="str">
        <f t="shared" si="166"/>
        <v>Con</v>
      </c>
      <c r="Z465" s="13" t="str">
        <f t="shared" si="167"/>
        <v>LD</v>
      </c>
      <c r="AA465" s="13" t="str">
        <f t="shared" si="169"/>
        <v>Con</v>
      </c>
      <c r="AB465" s="13" t="str">
        <f>G465</f>
        <v>Con</v>
      </c>
      <c r="AC465" s="13" t="str">
        <f t="shared" si="170"/>
        <v>Con</v>
      </c>
    </row>
    <row r="466" spans="1:29" ht="15.75" x14ac:dyDescent="0.25">
      <c r="A466" s="100" t="s">
        <v>475</v>
      </c>
      <c r="B466" s="101" t="s">
        <v>662</v>
      </c>
      <c r="C466" s="102">
        <v>2010</v>
      </c>
      <c r="D466" s="103">
        <v>72120</v>
      </c>
      <c r="E466" s="103">
        <v>47530</v>
      </c>
      <c r="F466" s="78">
        <f t="shared" si="155"/>
        <v>0.65904048807542981</v>
      </c>
      <c r="G466" s="81" t="s">
        <v>4</v>
      </c>
      <c r="H466" s="93">
        <v>20523</v>
      </c>
      <c r="I466" s="106">
        <v>14519</v>
      </c>
      <c r="J466" s="81" t="s">
        <v>7</v>
      </c>
      <c r="K466" s="106">
        <v>6004</v>
      </c>
      <c r="L466" s="94">
        <v>0.12632021880917316</v>
      </c>
      <c r="M466" s="95">
        <v>8.3250138657792572E-2</v>
      </c>
      <c r="N466" s="107">
        <f t="shared" si="156"/>
        <v>3003</v>
      </c>
      <c r="O466" s="107">
        <f t="shared" si="157"/>
        <v>3003</v>
      </c>
      <c r="P466" s="108">
        <f t="shared" si="158"/>
        <v>3606</v>
      </c>
      <c r="Q466" s="96" t="str">
        <f t="shared" si="159"/>
        <v/>
      </c>
      <c r="R466" s="109">
        <f t="shared" si="160"/>
        <v>722</v>
      </c>
      <c r="S466" s="85" t="str">
        <f t="shared" si="161"/>
        <v/>
      </c>
      <c r="T466" s="78">
        <f t="shared" si="162"/>
        <v>8.3250138657792572E-2</v>
      </c>
      <c r="U466" s="104">
        <f t="shared" si="163"/>
        <v>0.74229062673322233</v>
      </c>
      <c r="W466" s="13" t="str">
        <f t="shared" si="164"/>
        <v>Con</v>
      </c>
      <c r="X466" s="13" t="str">
        <f t="shared" si="165"/>
        <v>Con</v>
      </c>
      <c r="Y466" s="13" t="str">
        <f t="shared" si="166"/>
        <v>Con</v>
      </c>
      <c r="Z466" s="13" t="str">
        <f t="shared" si="167"/>
        <v>Lab</v>
      </c>
      <c r="AA466" s="13" t="str">
        <f t="shared" si="169"/>
        <v>Con</v>
      </c>
      <c r="AB466" s="13" t="str">
        <f>J466</f>
        <v>Lab</v>
      </c>
      <c r="AC466" s="13" t="str">
        <f t="shared" si="170"/>
        <v>Con</v>
      </c>
    </row>
    <row r="467" spans="1:29" ht="15.75" x14ac:dyDescent="0.25">
      <c r="A467" s="100" t="s">
        <v>476</v>
      </c>
      <c r="B467" s="101" t="s">
        <v>670</v>
      </c>
      <c r="C467" s="102">
        <v>2010</v>
      </c>
      <c r="D467" s="103">
        <v>67127</v>
      </c>
      <c r="E467" s="103">
        <v>41963</v>
      </c>
      <c r="F467" s="78">
        <f t="shared" si="155"/>
        <v>0.62512848779179764</v>
      </c>
      <c r="G467" s="81" t="s">
        <v>8</v>
      </c>
      <c r="H467" s="93">
        <v>18955</v>
      </c>
      <c r="I467" s="106">
        <v>13741</v>
      </c>
      <c r="J467" s="81" t="s">
        <v>7</v>
      </c>
      <c r="K467" s="106">
        <v>5214</v>
      </c>
      <c r="L467" s="94">
        <v>0.12425231751781331</v>
      </c>
      <c r="M467" s="95">
        <v>7.7673663354536918E-2</v>
      </c>
      <c r="N467" s="107">
        <f t="shared" si="156"/>
        <v>2608</v>
      </c>
      <c r="O467" s="107" t="str">
        <f t="shared" si="157"/>
        <v/>
      </c>
      <c r="P467" s="108">
        <f t="shared" si="158"/>
        <v>3357</v>
      </c>
      <c r="Q467" s="96" t="str">
        <f t="shared" si="159"/>
        <v/>
      </c>
      <c r="R467" s="109">
        <f t="shared" si="160"/>
        <v>672</v>
      </c>
      <c r="S467" s="85" t="str">
        <f t="shared" si="161"/>
        <v/>
      </c>
      <c r="T467" s="78">
        <f t="shared" si="162"/>
        <v>7.7673663354536918E-2</v>
      </c>
      <c r="U467" s="104">
        <f t="shared" si="163"/>
        <v>0.7028021511463346</v>
      </c>
      <c r="W467" s="13" t="str">
        <f t="shared" si="164"/>
        <v>LD</v>
      </c>
      <c r="X467" s="13" t="str">
        <f t="shared" si="165"/>
        <v>LD</v>
      </c>
      <c r="Y467" s="13" t="str">
        <f t="shared" si="166"/>
        <v>Lab</v>
      </c>
      <c r="Z467" s="13" t="str">
        <f t="shared" si="167"/>
        <v>Lab</v>
      </c>
      <c r="AA467" s="13" t="str">
        <f t="shared" si="169"/>
        <v>LD</v>
      </c>
      <c r="AB467" s="13" t="str">
        <f>G467</f>
        <v>LD</v>
      </c>
      <c r="AC467" s="13" t="str">
        <f t="shared" si="170"/>
        <v>LD</v>
      </c>
    </row>
    <row r="468" spans="1:29" ht="15.75" x14ac:dyDescent="0.25">
      <c r="A468" s="100" t="s">
        <v>477</v>
      </c>
      <c r="B468" s="101" t="s">
        <v>663</v>
      </c>
      <c r="C468" s="102">
        <v>2010</v>
      </c>
      <c r="D468" s="103">
        <v>66573</v>
      </c>
      <c r="E468" s="103">
        <v>44018</v>
      </c>
      <c r="F468" s="78">
        <f t="shared" si="155"/>
        <v>0.66119898457332549</v>
      </c>
      <c r="G468" s="81" t="s">
        <v>4</v>
      </c>
      <c r="H468" s="93">
        <v>19138</v>
      </c>
      <c r="I468" s="106">
        <v>13317</v>
      </c>
      <c r="J468" s="81" t="s">
        <v>7</v>
      </c>
      <c r="K468" s="106">
        <v>5821</v>
      </c>
      <c r="L468" s="94">
        <v>0.13224135580898724</v>
      </c>
      <c r="M468" s="95">
        <v>8.7437850179502202E-2</v>
      </c>
      <c r="N468" s="107">
        <f t="shared" si="156"/>
        <v>2911</v>
      </c>
      <c r="O468" s="107">
        <f t="shared" si="157"/>
        <v>2911</v>
      </c>
      <c r="P468" s="108">
        <f t="shared" si="158"/>
        <v>3329</v>
      </c>
      <c r="Q468" s="96" t="str">
        <f t="shared" si="159"/>
        <v/>
      </c>
      <c r="R468" s="109">
        <f t="shared" si="160"/>
        <v>666</v>
      </c>
      <c r="S468" s="85" t="str">
        <f t="shared" si="161"/>
        <v/>
      </c>
      <c r="T468" s="78">
        <f t="shared" si="162"/>
        <v>8.7437850179502202E-2</v>
      </c>
      <c r="U468" s="104">
        <f t="shared" si="163"/>
        <v>0.74863683475282772</v>
      </c>
      <c r="W468" s="13" t="str">
        <f t="shared" si="164"/>
        <v>Con</v>
      </c>
      <c r="X468" s="13" t="str">
        <f t="shared" si="165"/>
        <v>Con</v>
      </c>
      <c r="Y468" s="13" t="str">
        <f t="shared" si="166"/>
        <v>Con</v>
      </c>
      <c r="Z468" s="13" t="str">
        <f t="shared" si="167"/>
        <v>Lab</v>
      </c>
      <c r="AA468" s="13" t="str">
        <f t="shared" si="169"/>
        <v>Con</v>
      </c>
      <c r="AB468" s="13" t="str">
        <f>J468</f>
        <v>Lab</v>
      </c>
      <c r="AC468" s="13" t="str">
        <f t="shared" si="170"/>
        <v>Con</v>
      </c>
    </row>
    <row r="469" spans="1:29" ht="15.75" x14ac:dyDescent="0.25">
      <c r="A469" s="100" t="s">
        <v>478</v>
      </c>
      <c r="B469" s="101" t="s">
        <v>662</v>
      </c>
      <c r="C469" s="102">
        <v>2010</v>
      </c>
      <c r="D469" s="103">
        <v>71604</v>
      </c>
      <c r="E469" s="103">
        <v>49978</v>
      </c>
      <c r="F469" s="78">
        <f t="shared" si="155"/>
        <v>0.6979777666052176</v>
      </c>
      <c r="G469" s="81" t="s">
        <v>4</v>
      </c>
      <c r="H469" s="93">
        <v>26688</v>
      </c>
      <c r="I469" s="106">
        <v>13097</v>
      </c>
      <c r="J469" s="81" t="s">
        <v>8</v>
      </c>
      <c r="K469" s="106">
        <v>13591</v>
      </c>
      <c r="L469" s="94">
        <v>0.27193965344751692</v>
      </c>
      <c r="M469" s="95">
        <v>0.18980783196469472</v>
      </c>
      <c r="N469" s="107">
        <f t="shared" si="156"/>
        <v>6796</v>
      </c>
      <c r="O469" s="107">
        <f t="shared" si="157"/>
        <v>6796</v>
      </c>
      <c r="P469" s="108">
        <f t="shared" si="158"/>
        <v>3581</v>
      </c>
      <c r="Q469" s="96" t="str">
        <f t="shared" si="159"/>
        <v/>
      </c>
      <c r="R469" s="109">
        <f t="shared" si="160"/>
        <v>717</v>
      </c>
      <c r="S469" s="85" t="str">
        <f t="shared" si="161"/>
        <v/>
      </c>
      <c r="T469" s="78">
        <f t="shared" si="162"/>
        <v>0.18980783196469472</v>
      </c>
      <c r="U469" s="104">
        <f t="shared" si="163"/>
        <v>0.88778559856991235</v>
      </c>
      <c r="W469" s="13" t="str">
        <f t="shared" si="164"/>
        <v>Con</v>
      </c>
      <c r="X469" s="13" t="str">
        <f t="shared" si="165"/>
        <v>Con</v>
      </c>
      <c r="Y469" s="13" t="str">
        <f t="shared" si="166"/>
        <v>Con</v>
      </c>
      <c r="Z469" s="13" t="str">
        <f t="shared" si="167"/>
        <v>Con</v>
      </c>
      <c r="AA469" s="13" t="str">
        <f t="shared" si="169"/>
        <v>Con</v>
      </c>
      <c r="AB469" s="13" t="str">
        <f>G469</f>
        <v>Con</v>
      </c>
      <c r="AC469" s="13" t="str">
        <f t="shared" si="170"/>
        <v>Con</v>
      </c>
    </row>
    <row r="470" spans="1:29" ht="15.75" x14ac:dyDescent="0.25">
      <c r="A470" s="100" t="s">
        <v>479</v>
      </c>
      <c r="B470" s="101" t="s">
        <v>661</v>
      </c>
      <c r="C470" s="102">
        <v>2010</v>
      </c>
      <c r="D470" s="103">
        <v>66249</v>
      </c>
      <c r="E470" s="103">
        <v>51181</v>
      </c>
      <c r="F470" s="78">
        <f t="shared" si="155"/>
        <v>0.77255505743482922</v>
      </c>
      <c r="G470" s="81" t="s">
        <v>7</v>
      </c>
      <c r="H470" s="93">
        <v>25987</v>
      </c>
      <c r="I470" s="106">
        <v>15567</v>
      </c>
      <c r="J470" s="81" t="s">
        <v>4</v>
      </c>
      <c r="K470" s="106">
        <v>10420</v>
      </c>
      <c r="L470" s="94">
        <v>0.20359117641312205</v>
      </c>
      <c r="M470" s="95">
        <v>0.15728539298706395</v>
      </c>
      <c r="N470" s="107">
        <f t="shared" si="156"/>
        <v>5211</v>
      </c>
      <c r="O470" s="107" t="str">
        <f t="shared" si="157"/>
        <v/>
      </c>
      <c r="P470" s="108">
        <f t="shared" si="158"/>
        <v>3313</v>
      </c>
      <c r="Q470" s="96" t="str">
        <f t="shared" si="159"/>
        <v/>
      </c>
      <c r="R470" s="109">
        <f t="shared" si="160"/>
        <v>663</v>
      </c>
      <c r="S470" s="85" t="str">
        <f t="shared" si="161"/>
        <v/>
      </c>
      <c r="T470" s="78">
        <f t="shared" si="162"/>
        <v>0.15728539298706395</v>
      </c>
      <c r="U470" s="104">
        <f t="shared" si="163"/>
        <v>0.92984045042189312</v>
      </c>
      <c r="W470" s="13" t="str">
        <f t="shared" si="164"/>
        <v>Lab</v>
      </c>
      <c r="X470" s="13" t="str">
        <f t="shared" si="165"/>
        <v>Lab</v>
      </c>
      <c r="Y470" s="13" t="str">
        <f t="shared" si="166"/>
        <v>Lab</v>
      </c>
      <c r="Z470" s="13" t="str">
        <f t="shared" si="167"/>
        <v>Lab</v>
      </c>
      <c r="AA470" s="13" t="str">
        <f t="shared" si="169"/>
        <v>Lab</v>
      </c>
      <c r="AB470" s="13" t="str">
        <f>G470</f>
        <v>Lab</v>
      </c>
      <c r="AC470" s="13" t="str">
        <f t="shared" si="170"/>
        <v>Lab</v>
      </c>
    </row>
    <row r="471" spans="1:29" ht="15.75" x14ac:dyDescent="0.25">
      <c r="A471" s="100" t="s">
        <v>480</v>
      </c>
      <c r="B471" s="101" t="s">
        <v>672</v>
      </c>
      <c r="C471" s="102">
        <v>2010</v>
      </c>
      <c r="D471" s="103">
        <v>51554</v>
      </c>
      <c r="E471" s="103">
        <v>31072</v>
      </c>
      <c r="F471" s="78">
        <f t="shared" si="155"/>
        <v>0.60270784032276836</v>
      </c>
      <c r="G471" s="81" t="s">
        <v>7</v>
      </c>
      <c r="H471" s="93">
        <v>17183</v>
      </c>
      <c r="I471" s="106">
        <v>5630</v>
      </c>
      <c r="J471" s="81" t="s">
        <v>9</v>
      </c>
      <c r="K471" s="106">
        <v>11553</v>
      </c>
      <c r="L471" s="94">
        <v>0.37181385169927911</v>
      </c>
      <c r="M471" s="95">
        <v>0.22409512355976258</v>
      </c>
      <c r="N471" s="107">
        <f t="shared" si="156"/>
        <v>5777</v>
      </c>
      <c r="O471" s="107" t="str">
        <f t="shared" si="157"/>
        <v/>
      </c>
      <c r="P471" s="108">
        <f t="shared" si="158"/>
        <v>2578</v>
      </c>
      <c r="Q471" s="96" t="str">
        <f t="shared" si="159"/>
        <v/>
      </c>
      <c r="R471" s="109">
        <f t="shared" si="160"/>
        <v>516</v>
      </c>
      <c r="S471" s="85" t="str">
        <f t="shared" si="161"/>
        <v/>
      </c>
      <c r="T471" s="78">
        <f t="shared" si="162"/>
        <v>0.22409512355976258</v>
      </c>
      <c r="U471" s="104">
        <f t="shared" si="163"/>
        <v>0.82680296388253094</v>
      </c>
      <c r="W471" s="13" t="str">
        <f t="shared" si="164"/>
        <v>Lab</v>
      </c>
      <c r="X471" s="13" t="str">
        <f t="shared" si="165"/>
        <v>Lab</v>
      </c>
      <c r="Y471" s="13" t="str">
        <f t="shared" si="166"/>
        <v>Lab</v>
      </c>
      <c r="Z471" s="13" t="str">
        <f t="shared" si="167"/>
        <v>PC</v>
      </c>
      <c r="AA471" s="13" t="str">
        <f t="shared" si="169"/>
        <v>Lab</v>
      </c>
      <c r="AB471" s="13" t="str">
        <f>G471</f>
        <v>Lab</v>
      </c>
      <c r="AC471" s="13" t="str">
        <f t="shared" si="170"/>
        <v>Lab</v>
      </c>
    </row>
    <row r="472" spans="1:29" ht="15.75" x14ac:dyDescent="0.25">
      <c r="A472" s="100" t="s">
        <v>481</v>
      </c>
      <c r="B472" s="101" t="s">
        <v>664</v>
      </c>
      <c r="C472" s="102">
        <v>2010</v>
      </c>
      <c r="D472" s="103">
        <v>77789</v>
      </c>
      <c r="E472" s="103">
        <v>52287</v>
      </c>
      <c r="F472" s="78">
        <f t="shared" si="155"/>
        <v>0.67216444484438675</v>
      </c>
      <c r="G472" s="81" t="s">
        <v>4</v>
      </c>
      <c r="H472" s="93">
        <v>26298</v>
      </c>
      <c r="I472" s="106">
        <v>11529</v>
      </c>
      <c r="J472" s="81" t="s">
        <v>7</v>
      </c>
      <c r="K472" s="106">
        <v>14769</v>
      </c>
      <c r="L472" s="94">
        <v>0.28246026737047447</v>
      </c>
      <c r="M472" s="95">
        <v>0.18985974880767204</v>
      </c>
      <c r="N472" s="107">
        <f t="shared" si="156"/>
        <v>7385</v>
      </c>
      <c r="O472" s="107">
        <f t="shared" si="157"/>
        <v>7385</v>
      </c>
      <c r="P472" s="108">
        <f t="shared" si="158"/>
        <v>3890</v>
      </c>
      <c r="Q472" s="96" t="str">
        <f t="shared" si="159"/>
        <v/>
      </c>
      <c r="R472" s="109">
        <f t="shared" si="160"/>
        <v>778</v>
      </c>
      <c r="S472" s="85" t="str">
        <f t="shared" si="161"/>
        <v/>
      </c>
      <c r="T472" s="78">
        <f t="shared" si="162"/>
        <v>0.18985974880767204</v>
      </c>
      <c r="U472" s="104">
        <f t="shared" si="163"/>
        <v>0.86202419365205873</v>
      </c>
      <c r="W472" s="13" t="str">
        <f t="shared" si="164"/>
        <v>Con</v>
      </c>
      <c r="X472" s="13" t="str">
        <f t="shared" si="165"/>
        <v>Con</v>
      </c>
      <c r="Y472" s="13" t="str">
        <f t="shared" si="166"/>
        <v>Con</v>
      </c>
      <c r="Z472" s="13" t="str">
        <f t="shared" si="167"/>
        <v>Con</v>
      </c>
      <c r="AA472" s="13" t="str">
        <f t="shared" si="169"/>
        <v>Con</v>
      </c>
      <c r="AB472" s="13" t="str">
        <f>G472</f>
        <v>Con</v>
      </c>
      <c r="AC472" s="13" t="str">
        <f t="shared" si="170"/>
        <v>Con</v>
      </c>
    </row>
    <row r="473" spans="1:29" ht="15.75" x14ac:dyDescent="0.25">
      <c r="A473" s="100" t="s">
        <v>482</v>
      </c>
      <c r="B473" s="101" t="s">
        <v>667</v>
      </c>
      <c r="C473" s="102">
        <v>2010</v>
      </c>
      <c r="D473" s="103">
        <v>80563</v>
      </c>
      <c r="E473" s="103">
        <v>53412</v>
      </c>
      <c r="F473" s="78">
        <f t="shared" si="155"/>
        <v>0.66298424835222125</v>
      </c>
      <c r="G473" s="81" t="s">
        <v>4</v>
      </c>
      <c r="H473" s="93">
        <v>33541</v>
      </c>
      <c r="I473" s="106">
        <v>10205</v>
      </c>
      <c r="J473" s="81" t="s">
        <v>8</v>
      </c>
      <c r="K473" s="106">
        <v>23336</v>
      </c>
      <c r="L473" s="94">
        <v>0.4369055642926683</v>
      </c>
      <c r="M473" s="95">
        <v>0.28966150714347777</v>
      </c>
      <c r="N473" s="107">
        <f t="shared" si="156"/>
        <v>11669</v>
      </c>
      <c r="O473" s="107">
        <f t="shared" si="157"/>
        <v>11669</v>
      </c>
      <c r="P473" s="108">
        <f t="shared" si="158"/>
        <v>4029</v>
      </c>
      <c r="Q473" s="96" t="str">
        <f t="shared" si="159"/>
        <v/>
      </c>
      <c r="R473" s="109">
        <f t="shared" si="160"/>
        <v>806</v>
      </c>
      <c r="S473" s="85" t="str">
        <f t="shared" si="161"/>
        <v/>
      </c>
      <c r="T473" s="78">
        <f t="shared" si="162"/>
        <v>0.28966150714347777</v>
      </c>
      <c r="U473" s="104">
        <f t="shared" si="163"/>
        <v>0.95264575549569908</v>
      </c>
      <c r="W473" s="13" t="str">
        <f t="shared" si="164"/>
        <v>Con</v>
      </c>
      <c r="X473" s="13" t="str">
        <f t="shared" si="165"/>
        <v>Con</v>
      </c>
      <c r="Y473" s="13" t="str">
        <f t="shared" si="166"/>
        <v>Con</v>
      </c>
      <c r="Z473" s="13" t="str">
        <f t="shared" si="167"/>
        <v>Con</v>
      </c>
      <c r="AA473" s="13" t="str">
        <f t="shared" si="169"/>
        <v>Con</v>
      </c>
      <c r="AB473" s="13" t="str">
        <f>G473</f>
        <v>Con</v>
      </c>
      <c r="AC473" s="13" t="str">
        <f t="shared" si="170"/>
        <v>Con</v>
      </c>
    </row>
    <row r="474" spans="1:29" ht="15.75" x14ac:dyDescent="0.25">
      <c r="A474" s="100" t="s">
        <v>483</v>
      </c>
      <c r="B474" s="101" t="s">
        <v>666</v>
      </c>
      <c r="C474" s="102">
        <v>2010</v>
      </c>
      <c r="D474" s="103">
        <v>77751</v>
      </c>
      <c r="E474" s="103">
        <v>59268</v>
      </c>
      <c r="F474" s="78">
        <f t="shared" si="155"/>
        <v>0.7622795848284909</v>
      </c>
      <c r="G474" s="81" t="s">
        <v>4</v>
      </c>
      <c r="H474" s="93">
        <v>29461</v>
      </c>
      <c r="I474" s="106">
        <v>25370</v>
      </c>
      <c r="J474" s="81" t="s">
        <v>8</v>
      </c>
      <c r="K474" s="106">
        <v>4091</v>
      </c>
      <c r="L474" s="94">
        <v>6.9025443747047305E-2</v>
      </c>
      <c r="M474" s="95">
        <v>5.261668660210158E-2</v>
      </c>
      <c r="N474" s="107">
        <f t="shared" si="156"/>
        <v>2046</v>
      </c>
      <c r="O474" s="107">
        <f t="shared" si="157"/>
        <v>2046</v>
      </c>
      <c r="P474" s="108">
        <f t="shared" si="158"/>
        <v>3888</v>
      </c>
      <c r="Q474" s="96" t="str">
        <f t="shared" si="159"/>
        <v/>
      </c>
      <c r="R474" s="109">
        <f t="shared" si="160"/>
        <v>778</v>
      </c>
      <c r="S474" s="85" t="str">
        <f t="shared" si="161"/>
        <v/>
      </c>
      <c r="T474" s="78">
        <f t="shared" si="162"/>
        <v>5.261668660210158E-2</v>
      </c>
      <c r="U474" s="104">
        <f t="shared" si="163"/>
        <v>0.81489627143059251</v>
      </c>
      <c r="W474" s="13" t="str">
        <f t="shared" si="164"/>
        <v>Con</v>
      </c>
      <c r="X474" s="13" t="str">
        <f t="shared" si="165"/>
        <v>Con</v>
      </c>
      <c r="Y474" s="13" t="str">
        <f t="shared" si="166"/>
        <v>Con</v>
      </c>
      <c r="Z474" s="13" t="str">
        <f t="shared" si="167"/>
        <v>LD</v>
      </c>
      <c r="AA474" s="13" t="str">
        <f>J474</f>
        <v>LD</v>
      </c>
      <c r="AB474" s="13" t="str">
        <f>J474</f>
        <v>LD</v>
      </c>
      <c r="AC474" s="13" t="str">
        <f>J474</f>
        <v>LD</v>
      </c>
    </row>
    <row r="475" spans="1:29" ht="15.75" x14ac:dyDescent="0.25">
      <c r="A475" s="100" t="s">
        <v>484</v>
      </c>
      <c r="B475" s="101" t="s">
        <v>664</v>
      </c>
      <c r="C475" s="102">
        <v>2010</v>
      </c>
      <c r="D475" s="103">
        <v>78952</v>
      </c>
      <c r="E475" s="103">
        <v>45907</v>
      </c>
      <c r="F475" s="78">
        <f t="shared" si="155"/>
        <v>0.58145455466612628</v>
      </c>
      <c r="G475" s="81" t="s">
        <v>7</v>
      </c>
      <c r="H475" s="93">
        <v>16699</v>
      </c>
      <c r="I475" s="106">
        <v>15810</v>
      </c>
      <c r="J475" s="81" t="s">
        <v>8</v>
      </c>
      <c r="K475" s="106">
        <v>889</v>
      </c>
      <c r="L475" s="94">
        <v>1.9365238416799182E-2</v>
      </c>
      <c r="M475" s="95">
        <v>1.1260006079643328E-2</v>
      </c>
      <c r="N475" s="107">
        <f t="shared" si="156"/>
        <v>445</v>
      </c>
      <c r="O475" s="107" t="str">
        <f t="shared" si="157"/>
        <v/>
      </c>
      <c r="P475" s="108">
        <f t="shared" si="158"/>
        <v>3948</v>
      </c>
      <c r="Q475" s="96" t="str">
        <f t="shared" si="159"/>
        <v>YES</v>
      </c>
      <c r="R475" s="109">
        <f t="shared" si="160"/>
        <v>790</v>
      </c>
      <c r="S475" s="85" t="str">
        <f t="shared" si="161"/>
        <v/>
      </c>
      <c r="T475" s="78">
        <f t="shared" si="162"/>
        <v>1.1260006079643328E-2</v>
      </c>
      <c r="U475" s="104">
        <f t="shared" si="163"/>
        <v>0.59271456074576956</v>
      </c>
      <c r="W475" s="13" t="str">
        <f t="shared" si="164"/>
        <v>LD</v>
      </c>
      <c r="X475" s="13" t="str">
        <f t="shared" si="165"/>
        <v>Lab</v>
      </c>
      <c r="Y475" s="13" t="str">
        <f t="shared" si="166"/>
        <v>LD</v>
      </c>
      <c r="Z475" s="13" t="str">
        <f t="shared" si="167"/>
        <v>LD</v>
      </c>
      <c r="AA475" s="13" t="str">
        <f>J475</f>
        <v>LD</v>
      </c>
      <c r="AB475" s="13" t="str">
        <f>G475</f>
        <v>Lab</v>
      </c>
      <c r="AC475" s="13" t="str">
        <f>G475</f>
        <v>Lab</v>
      </c>
    </row>
    <row r="476" spans="1:29" ht="15.75" x14ac:dyDescent="0.25">
      <c r="A476" s="100" t="s">
        <v>485</v>
      </c>
      <c r="B476" s="101" t="s">
        <v>662</v>
      </c>
      <c r="C476" s="102">
        <v>2010</v>
      </c>
      <c r="D476" s="103">
        <v>73758</v>
      </c>
      <c r="E476" s="103">
        <v>47971</v>
      </c>
      <c r="F476" s="78">
        <f t="shared" si="155"/>
        <v>0.65038368719325357</v>
      </c>
      <c r="G476" s="81" t="s">
        <v>4</v>
      </c>
      <c r="H476" s="93">
        <v>23604</v>
      </c>
      <c r="I476" s="106">
        <v>13651</v>
      </c>
      <c r="J476" s="81" t="s">
        <v>7</v>
      </c>
      <c r="K476" s="106">
        <v>9953</v>
      </c>
      <c r="L476" s="94">
        <v>0.20747951887598759</v>
      </c>
      <c r="M476" s="95">
        <v>0.13494129450364706</v>
      </c>
      <c r="N476" s="107">
        <f t="shared" si="156"/>
        <v>4977</v>
      </c>
      <c r="O476" s="107">
        <f t="shared" si="157"/>
        <v>4977</v>
      </c>
      <c r="P476" s="108">
        <f t="shared" si="158"/>
        <v>3688</v>
      </c>
      <c r="Q476" s="96" t="str">
        <f t="shared" si="159"/>
        <v/>
      </c>
      <c r="R476" s="109">
        <f t="shared" si="160"/>
        <v>738</v>
      </c>
      <c r="S476" s="85" t="str">
        <f t="shared" si="161"/>
        <v/>
      </c>
      <c r="T476" s="78">
        <f t="shared" si="162"/>
        <v>0.13494129450364706</v>
      </c>
      <c r="U476" s="104">
        <f t="shared" si="163"/>
        <v>0.78532498169690057</v>
      </c>
      <c r="W476" s="13" t="str">
        <f t="shared" si="164"/>
        <v>Con</v>
      </c>
      <c r="X476" s="13" t="str">
        <f t="shared" si="165"/>
        <v>Con</v>
      </c>
      <c r="Y476" s="13" t="str">
        <f t="shared" si="166"/>
        <v>Con</v>
      </c>
      <c r="Z476" s="13" t="str">
        <f t="shared" si="167"/>
        <v>Lab</v>
      </c>
      <c r="AA476" s="13" t="str">
        <f t="shared" ref="AA476:AA493" si="171">G476</f>
        <v>Con</v>
      </c>
      <c r="AB476" s="13" t="str">
        <f>G476</f>
        <v>Con</v>
      </c>
      <c r="AC476" s="13" t="str">
        <f>G476</f>
        <v>Con</v>
      </c>
    </row>
    <row r="477" spans="1:29" ht="15.75" x14ac:dyDescent="0.25">
      <c r="A477" s="100" t="s">
        <v>486</v>
      </c>
      <c r="B477" s="101" t="s">
        <v>668</v>
      </c>
      <c r="C477" s="102">
        <v>2010</v>
      </c>
      <c r="D477" s="103">
        <v>71467</v>
      </c>
      <c r="E477" s="103">
        <v>41631</v>
      </c>
      <c r="F477" s="78">
        <f t="shared" si="155"/>
        <v>0.58252060391509364</v>
      </c>
      <c r="G477" s="81" t="s">
        <v>4</v>
      </c>
      <c r="H477" s="93">
        <v>19509</v>
      </c>
      <c r="I477" s="106">
        <v>8459</v>
      </c>
      <c r="J477" s="81" t="s">
        <v>7</v>
      </c>
      <c r="K477" s="106">
        <v>11050</v>
      </c>
      <c r="L477" s="94">
        <v>0.26542720568806899</v>
      </c>
      <c r="M477" s="95">
        <v>0.15461681615290973</v>
      </c>
      <c r="N477" s="107">
        <f t="shared" si="156"/>
        <v>5526</v>
      </c>
      <c r="O477" s="107">
        <f t="shared" si="157"/>
        <v>5526</v>
      </c>
      <c r="P477" s="108">
        <f t="shared" si="158"/>
        <v>3574</v>
      </c>
      <c r="Q477" s="96" t="str">
        <f t="shared" si="159"/>
        <v/>
      </c>
      <c r="R477" s="109">
        <f t="shared" si="160"/>
        <v>715</v>
      </c>
      <c r="S477" s="85" t="str">
        <f t="shared" si="161"/>
        <v/>
      </c>
      <c r="T477" s="78">
        <f t="shared" si="162"/>
        <v>0.15461681615290973</v>
      </c>
      <c r="U477" s="104">
        <f t="shared" si="163"/>
        <v>0.73713742006800342</v>
      </c>
      <c r="W477" s="13" t="str">
        <f t="shared" si="164"/>
        <v>Con</v>
      </c>
      <c r="X477" s="13" t="str">
        <f t="shared" si="165"/>
        <v>Con</v>
      </c>
      <c r="Y477" s="13" t="str">
        <f t="shared" si="166"/>
        <v>Lab</v>
      </c>
      <c r="Z477" s="13" t="str">
        <f t="shared" si="167"/>
        <v>Lab</v>
      </c>
      <c r="AA477" s="13" t="str">
        <f t="shared" si="171"/>
        <v>Con</v>
      </c>
      <c r="AB477" s="13" t="str">
        <f>G477</f>
        <v>Con</v>
      </c>
      <c r="AC477" s="13" t="str">
        <f>G477</f>
        <v>Con</v>
      </c>
    </row>
    <row r="478" spans="1:29" ht="15.75" x14ac:dyDescent="0.25">
      <c r="A478" s="100" t="s">
        <v>487</v>
      </c>
      <c r="B478" s="101" t="s">
        <v>666</v>
      </c>
      <c r="C478" s="102">
        <v>2010</v>
      </c>
      <c r="D478" s="103">
        <v>71306</v>
      </c>
      <c r="E478" s="103">
        <v>46481</v>
      </c>
      <c r="F478" s="78">
        <f t="shared" si="155"/>
        <v>0.65185257902560789</v>
      </c>
      <c r="G478" s="81" t="s">
        <v>4</v>
      </c>
      <c r="H478" s="93">
        <v>26031</v>
      </c>
      <c r="I478" s="106">
        <v>9077</v>
      </c>
      <c r="J478" s="81" t="s">
        <v>7</v>
      </c>
      <c r="K478" s="106">
        <v>16954</v>
      </c>
      <c r="L478" s="94">
        <v>0.3647511886577311</v>
      </c>
      <c r="M478" s="95">
        <v>0.23776400302919812</v>
      </c>
      <c r="N478" s="107">
        <f t="shared" si="156"/>
        <v>8478</v>
      </c>
      <c r="O478" s="107">
        <f t="shared" si="157"/>
        <v>8478</v>
      </c>
      <c r="P478" s="108">
        <f t="shared" si="158"/>
        <v>3566</v>
      </c>
      <c r="Q478" s="96" t="str">
        <f t="shared" si="159"/>
        <v/>
      </c>
      <c r="R478" s="109">
        <f t="shared" si="160"/>
        <v>714</v>
      </c>
      <c r="S478" s="85" t="str">
        <f t="shared" si="161"/>
        <v/>
      </c>
      <c r="T478" s="78">
        <f t="shared" si="162"/>
        <v>0.23776400302919812</v>
      </c>
      <c r="U478" s="104">
        <f t="shared" si="163"/>
        <v>0.88961658205480598</v>
      </c>
      <c r="W478" s="13" t="str">
        <f t="shared" si="164"/>
        <v>Con</v>
      </c>
      <c r="X478" s="13" t="str">
        <f t="shared" si="165"/>
        <v>Con</v>
      </c>
      <c r="Y478" s="13" t="str">
        <f t="shared" si="166"/>
        <v>Con</v>
      </c>
      <c r="Z478" s="13" t="str">
        <f t="shared" si="167"/>
        <v>Con</v>
      </c>
      <c r="AA478" s="13" t="str">
        <f t="shared" si="171"/>
        <v>Con</v>
      </c>
      <c r="AB478" s="13" t="str">
        <f>G478</f>
        <v>Con</v>
      </c>
      <c r="AC478" s="13" t="str">
        <f>G478</f>
        <v>Con</v>
      </c>
    </row>
    <row r="479" spans="1:29" ht="15.75" x14ac:dyDescent="0.25">
      <c r="A479" s="100" t="s">
        <v>488</v>
      </c>
      <c r="B479" s="101" t="s">
        <v>662</v>
      </c>
      <c r="C479" s="102">
        <v>2010</v>
      </c>
      <c r="D479" s="103">
        <v>68157</v>
      </c>
      <c r="E479" s="103">
        <v>48939</v>
      </c>
      <c r="F479" s="78">
        <f t="shared" si="155"/>
        <v>0.71803336414454866</v>
      </c>
      <c r="G479" s="81" t="s">
        <v>4</v>
      </c>
      <c r="H479" s="93">
        <v>24345</v>
      </c>
      <c r="I479" s="106">
        <v>20189</v>
      </c>
      <c r="J479" s="81" t="s">
        <v>8</v>
      </c>
      <c r="K479" s="106">
        <v>4156</v>
      </c>
      <c r="L479" s="94">
        <v>8.4922045812133473E-2</v>
      </c>
      <c r="M479" s="95">
        <v>6.0976862244523672E-2</v>
      </c>
      <c r="N479" s="107">
        <f t="shared" si="156"/>
        <v>2079</v>
      </c>
      <c r="O479" s="107">
        <f t="shared" si="157"/>
        <v>2079</v>
      </c>
      <c r="P479" s="108">
        <f t="shared" si="158"/>
        <v>3408</v>
      </c>
      <c r="Q479" s="96" t="str">
        <f t="shared" si="159"/>
        <v/>
      </c>
      <c r="R479" s="109">
        <f t="shared" si="160"/>
        <v>682</v>
      </c>
      <c r="S479" s="85" t="str">
        <f t="shared" si="161"/>
        <v/>
      </c>
      <c r="T479" s="78">
        <f t="shared" si="162"/>
        <v>6.0976862244523672E-2</v>
      </c>
      <c r="U479" s="104">
        <f t="shared" si="163"/>
        <v>0.77901022638907236</v>
      </c>
      <c r="W479" s="13" t="str">
        <f t="shared" si="164"/>
        <v>Con</v>
      </c>
      <c r="X479" s="13" t="str">
        <f t="shared" si="165"/>
        <v>Con</v>
      </c>
      <c r="Y479" s="13" t="str">
        <f t="shared" si="166"/>
        <v>Con</v>
      </c>
      <c r="Z479" s="13" t="str">
        <f t="shared" si="167"/>
        <v>LD</v>
      </c>
      <c r="AA479" s="13" t="str">
        <f t="shared" si="171"/>
        <v>Con</v>
      </c>
      <c r="AB479" s="13" t="str">
        <f>J479</f>
        <v>LD</v>
      </c>
      <c r="AC479" s="13" t="str">
        <f>J479</f>
        <v>LD</v>
      </c>
    </row>
    <row r="480" spans="1:29" ht="15.75" x14ac:dyDescent="0.25">
      <c r="A480" s="100" t="s">
        <v>489</v>
      </c>
      <c r="B480" s="101" t="s">
        <v>661</v>
      </c>
      <c r="C480" s="102">
        <v>2010</v>
      </c>
      <c r="D480" s="103">
        <v>51836</v>
      </c>
      <c r="E480" s="103">
        <v>34838</v>
      </c>
      <c r="F480" s="78">
        <f t="shared" si="155"/>
        <v>0.67208117910332588</v>
      </c>
      <c r="G480" s="81" t="s">
        <v>8</v>
      </c>
      <c r="H480" s="93">
        <v>18335</v>
      </c>
      <c r="I480" s="106">
        <v>5265</v>
      </c>
      <c r="J480" s="81" t="s">
        <v>7</v>
      </c>
      <c r="K480" s="106">
        <v>13070</v>
      </c>
      <c r="L480" s="94">
        <v>0.37516504965841896</v>
      </c>
      <c r="M480" s="95">
        <v>0.25214136893278805</v>
      </c>
      <c r="N480" s="107">
        <f t="shared" si="156"/>
        <v>6536</v>
      </c>
      <c r="O480" s="107" t="str">
        <f t="shared" si="157"/>
        <v/>
      </c>
      <c r="P480" s="108">
        <f t="shared" si="158"/>
        <v>2592</v>
      </c>
      <c r="Q480" s="96" t="str">
        <f t="shared" si="159"/>
        <v/>
      </c>
      <c r="R480" s="109">
        <f t="shared" si="160"/>
        <v>519</v>
      </c>
      <c r="S480" s="85" t="str">
        <f t="shared" si="161"/>
        <v/>
      </c>
      <c r="T480" s="78">
        <f t="shared" si="162"/>
        <v>0.25214136893278805</v>
      </c>
      <c r="U480" s="104">
        <f t="shared" si="163"/>
        <v>0.92422254803611392</v>
      </c>
      <c r="W480" s="13" t="str">
        <f t="shared" si="164"/>
        <v>LD</v>
      </c>
      <c r="X480" s="13" t="str">
        <f t="shared" si="165"/>
        <v>LD</v>
      </c>
      <c r="Y480" s="13" t="str">
        <f t="shared" si="166"/>
        <v>LD</v>
      </c>
      <c r="Z480" s="13" t="str">
        <f t="shared" si="167"/>
        <v>LD</v>
      </c>
      <c r="AA480" s="13" t="str">
        <f t="shared" si="171"/>
        <v>LD</v>
      </c>
      <c r="AB480" s="13" t="str">
        <f>G480</f>
        <v>LD</v>
      </c>
      <c r="AC480" s="13" t="str">
        <f>G480</f>
        <v>LD</v>
      </c>
    </row>
    <row r="481" spans="1:29" ht="15.75" x14ac:dyDescent="0.25">
      <c r="A481" s="100" t="s">
        <v>490</v>
      </c>
      <c r="B481" s="101" t="s">
        <v>664</v>
      </c>
      <c r="C481" s="102">
        <v>2010</v>
      </c>
      <c r="D481" s="103">
        <v>73229</v>
      </c>
      <c r="E481" s="103">
        <v>47128</v>
      </c>
      <c r="F481" s="78">
        <f t="shared" si="155"/>
        <v>0.64357017028772756</v>
      </c>
      <c r="G481" s="81" t="s">
        <v>4</v>
      </c>
      <c r="H481" s="93">
        <v>19691</v>
      </c>
      <c r="I481" s="106">
        <v>15198</v>
      </c>
      <c r="J481" s="81" t="s">
        <v>7</v>
      </c>
      <c r="K481" s="106">
        <v>4493</v>
      </c>
      <c r="L481" s="94">
        <v>9.5336105924291287E-2</v>
      </c>
      <c r="M481" s="95">
        <v>6.1355473924264978E-2</v>
      </c>
      <c r="N481" s="107">
        <f t="shared" si="156"/>
        <v>2247</v>
      </c>
      <c r="O481" s="107">
        <f t="shared" si="157"/>
        <v>2247</v>
      </c>
      <c r="P481" s="108">
        <f t="shared" si="158"/>
        <v>3662</v>
      </c>
      <c r="Q481" s="96" t="str">
        <f t="shared" si="159"/>
        <v/>
      </c>
      <c r="R481" s="109">
        <f t="shared" si="160"/>
        <v>733</v>
      </c>
      <c r="S481" s="85" t="str">
        <f t="shared" si="161"/>
        <v/>
      </c>
      <c r="T481" s="78">
        <f t="shared" si="162"/>
        <v>6.1355473924264978E-2</v>
      </c>
      <c r="U481" s="104">
        <f t="shared" si="163"/>
        <v>0.70492564421199255</v>
      </c>
      <c r="W481" s="13" t="str">
        <f t="shared" si="164"/>
        <v>Con</v>
      </c>
      <c r="X481" s="13" t="str">
        <f t="shared" si="165"/>
        <v>Con</v>
      </c>
      <c r="Y481" s="13" t="str">
        <f t="shared" si="166"/>
        <v>Lab</v>
      </c>
      <c r="Z481" s="13" t="str">
        <f t="shared" si="167"/>
        <v>Lab</v>
      </c>
      <c r="AA481" s="13" t="str">
        <f t="shared" si="171"/>
        <v>Con</v>
      </c>
      <c r="AB481" s="13" t="str">
        <f>J481</f>
        <v>Lab</v>
      </c>
      <c r="AC481" s="13" t="str">
        <f>J481</f>
        <v>Lab</v>
      </c>
    </row>
    <row r="482" spans="1:29" ht="15.75" x14ac:dyDescent="0.25">
      <c r="A482" s="100" t="s">
        <v>491</v>
      </c>
      <c r="B482" s="101" t="s">
        <v>667</v>
      </c>
      <c r="C482" s="102">
        <v>2010</v>
      </c>
      <c r="D482" s="103">
        <v>72847</v>
      </c>
      <c r="E482" s="103">
        <v>46758</v>
      </c>
      <c r="F482" s="78">
        <f t="shared" si="155"/>
        <v>0.64186582838002937</v>
      </c>
      <c r="G482" s="81" t="s">
        <v>7</v>
      </c>
      <c r="H482" s="93">
        <v>19147</v>
      </c>
      <c r="I482" s="106">
        <v>13281</v>
      </c>
      <c r="J482" s="81" t="s">
        <v>4</v>
      </c>
      <c r="K482" s="106">
        <v>5866</v>
      </c>
      <c r="L482" s="94">
        <v>0.12545446768467428</v>
      </c>
      <c r="M482" s="95">
        <v>8.0524935824399083E-2</v>
      </c>
      <c r="N482" s="107">
        <f t="shared" si="156"/>
        <v>2934</v>
      </c>
      <c r="O482" s="107" t="str">
        <f t="shared" si="157"/>
        <v/>
      </c>
      <c r="P482" s="108">
        <f t="shared" si="158"/>
        <v>3643</v>
      </c>
      <c r="Q482" s="96" t="str">
        <f t="shared" si="159"/>
        <v/>
      </c>
      <c r="R482" s="109">
        <f t="shared" si="160"/>
        <v>729</v>
      </c>
      <c r="S482" s="85" t="str">
        <f t="shared" si="161"/>
        <v/>
      </c>
      <c r="T482" s="78">
        <f t="shared" si="162"/>
        <v>8.0524935824399083E-2</v>
      </c>
      <c r="U482" s="104">
        <f t="shared" si="163"/>
        <v>0.72239076420442849</v>
      </c>
      <c r="W482" s="13" t="str">
        <f t="shared" si="164"/>
        <v>Lab</v>
      </c>
      <c r="X482" s="13" t="str">
        <f t="shared" si="165"/>
        <v>Lab</v>
      </c>
      <c r="Y482" s="13" t="str">
        <f t="shared" si="166"/>
        <v>Con</v>
      </c>
      <c r="Z482" s="13" t="str">
        <f t="shared" si="167"/>
        <v>Con</v>
      </c>
      <c r="AA482" s="13" t="str">
        <f t="shared" si="171"/>
        <v>Lab</v>
      </c>
      <c r="AB482" s="13" t="str">
        <f>G482</f>
        <v>Lab</v>
      </c>
      <c r="AC482" s="13" t="str">
        <f t="shared" ref="AC482:AC503" si="172">G482</f>
        <v>Lab</v>
      </c>
    </row>
    <row r="483" spans="1:29" ht="15.75" x14ac:dyDescent="0.25">
      <c r="A483" s="100" t="s">
        <v>492</v>
      </c>
      <c r="B483" s="101" t="s">
        <v>667</v>
      </c>
      <c r="C483" s="102">
        <v>2010</v>
      </c>
      <c r="D483" s="103">
        <v>63563</v>
      </c>
      <c r="E483" s="103">
        <v>37506</v>
      </c>
      <c r="F483" s="78">
        <f t="shared" si="155"/>
        <v>0.59006025517990024</v>
      </c>
      <c r="G483" s="81" t="s">
        <v>7</v>
      </c>
      <c r="H483" s="93">
        <v>16741</v>
      </c>
      <c r="I483" s="106">
        <v>6279</v>
      </c>
      <c r="J483" s="81" t="s">
        <v>4</v>
      </c>
      <c r="K483" s="106">
        <v>10462</v>
      </c>
      <c r="L483" s="94">
        <v>0.2789420359409161</v>
      </c>
      <c r="M483" s="95">
        <v>0.16459260890769786</v>
      </c>
      <c r="N483" s="107">
        <f t="shared" si="156"/>
        <v>5232</v>
      </c>
      <c r="O483" s="107" t="str">
        <f t="shared" si="157"/>
        <v/>
      </c>
      <c r="P483" s="108">
        <f t="shared" si="158"/>
        <v>3179</v>
      </c>
      <c r="Q483" s="96" t="str">
        <f t="shared" si="159"/>
        <v/>
      </c>
      <c r="R483" s="109">
        <f t="shared" si="160"/>
        <v>636</v>
      </c>
      <c r="S483" s="85" t="str">
        <f t="shared" si="161"/>
        <v/>
      </c>
      <c r="T483" s="78">
        <f t="shared" si="162"/>
        <v>0.16459260890769786</v>
      </c>
      <c r="U483" s="104">
        <f t="shared" si="163"/>
        <v>0.75465286408759813</v>
      </c>
      <c r="W483" s="13" t="str">
        <f t="shared" si="164"/>
        <v>Lab</v>
      </c>
      <c r="X483" s="13" t="str">
        <f t="shared" si="165"/>
        <v>Lab</v>
      </c>
      <c r="Y483" s="13" t="str">
        <f t="shared" si="166"/>
        <v>Lab</v>
      </c>
      <c r="Z483" s="13" t="str">
        <f t="shared" si="167"/>
        <v>Con</v>
      </c>
      <c r="AA483" s="13" t="str">
        <f t="shared" si="171"/>
        <v>Lab</v>
      </c>
      <c r="AB483" s="13" t="str">
        <f>G483</f>
        <v>Lab</v>
      </c>
      <c r="AC483" s="13" t="str">
        <f t="shared" si="172"/>
        <v>Lab</v>
      </c>
    </row>
    <row r="484" spans="1:29" ht="15.75" x14ac:dyDescent="0.25">
      <c r="A484" s="100" t="s">
        <v>493</v>
      </c>
      <c r="B484" s="101" t="s">
        <v>663</v>
      </c>
      <c r="C484" s="102">
        <v>2010</v>
      </c>
      <c r="D484" s="103">
        <v>68914</v>
      </c>
      <c r="E484" s="103">
        <v>47468</v>
      </c>
      <c r="F484" s="78">
        <f t="shared" si="155"/>
        <v>0.68880053399889718</v>
      </c>
      <c r="G484" s="81" t="s">
        <v>4</v>
      </c>
      <c r="H484" s="93">
        <v>20901</v>
      </c>
      <c r="I484" s="106">
        <v>14901</v>
      </c>
      <c r="J484" s="81" t="s">
        <v>7</v>
      </c>
      <c r="K484" s="106">
        <v>6000</v>
      </c>
      <c r="L484" s="94">
        <v>0.12640094379371367</v>
      </c>
      <c r="M484" s="95">
        <v>8.7065037583074559E-2</v>
      </c>
      <c r="N484" s="107">
        <f t="shared" si="156"/>
        <v>3001</v>
      </c>
      <c r="O484" s="107">
        <f t="shared" si="157"/>
        <v>3001</v>
      </c>
      <c r="P484" s="108">
        <f t="shared" si="158"/>
        <v>3446</v>
      </c>
      <c r="Q484" s="96" t="str">
        <f t="shared" si="159"/>
        <v/>
      </c>
      <c r="R484" s="109">
        <f t="shared" si="160"/>
        <v>690</v>
      </c>
      <c r="S484" s="85" t="str">
        <f t="shared" si="161"/>
        <v/>
      </c>
      <c r="T484" s="78">
        <f t="shared" si="162"/>
        <v>8.7065037583074559E-2</v>
      </c>
      <c r="U484" s="104">
        <f t="shared" si="163"/>
        <v>0.77586557158197178</v>
      </c>
      <c r="W484" s="13" t="str">
        <f t="shared" si="164"/>
        <v>Con</v>
      </c>
      <c r="X484" s="13" t="str">
        <f t="shared" si="165"/>
        <v>Con</v>
      </c>
      <c r="Y484" s="13" t="str">
        <f t="shared" si="166"/>
        <v>Con</v>
      </c>
      <c r="Z484" s="13" t="str">
        <f t="shared" si="167"/>
        <v>Lab</v>
      </c>
      <c r="AA484" s="13" t="str">
        <f t="shared" si="171"/>
        <v>Con</v>
      </c>
      <c r="AB484" s="13" t="str">
        <f>J484</f>
        <v>Lab</v>
      </c>
      <c r="AC484" s="13" t="str">
        <f t="shared" si="172"/>
        <v>Con</v>
      </c>
    </row>
    <row r="485" spans="1:29" ht="15.75" x14ac:dyDescent="0.25">
      <c r="A485" s="100" t="s">
        <v>494</v>
      </c>
      <c r="B485" s="101" t="s">
        <v>666</v>
      </c>
      <c r="C485" s="102">
        <v>2010</v>
      </c>
      <c r="D485" s="103">
        <v>70873</v>
      </c>
      <c r="E485" s="103">
        <v>50205</v>
      </c>
      <c r="F485" s="78">
        <f t="shared" si="155"/>
        <v>0.7083797779126042</v>
      </c>
      <c r="G485" s="81" t="s">
        <v>4</v>
      </c>
      <c r="H485" s="93">
        <v>28866</v>
      </c>
      <c r="I485" s="106">
        <v>9806</v>
      </c>
      <c r="J485" s="81" t="s">
        <v>7</v>
      </c>
      <c r="K485" s="106">
        <v>19060</v>
      </c>
      <c r="L485" s="94">
        <v>0.37964346180659297</v>
      </c>
      <c r="M485" s="95">
        <v>0.26893175116052659</v>
      </c>
      <c r="N485" s="107">
        <f t="shared" si="156"/>
        <v>9531</v>
      </c>
      <c r="O485" s="107">
        <f t="shared" si="157"/>
        <v>9531</v>
      </c>
      <c r="P485" s="108">
        <f t="shared" si="158"/>
        <v>3544</v>
      </c>
      <c r="Q485" s="96" t="str">
        <f t="shared" si="159"/>
        <v/>
      </c>
      <c r="R485" s="109">
        <f t="shared" si="160"/>
        <v>709</v>
      </c>
      <c r="S485" s="85" t="str">
        <f t="shared" si="161"/>
        <v/>
      </c>
      <c r="T485" s="78">
        <f t="shared" si="162"/>
        <v>0.26893175116052659</v>
      </c>
      <c r="U485" s="104">
        <f t="shared" si="163"/>
        <v>0.97731152907313079</v>
      </c>
      <c r="W485" s="13" t="str">
        <f t="shared" si="164"/>
        <v>Con</v>
      </c>
      <c r="X485" s="13" t="str">
        <f t="shared" si="165"/>
        <v>Con</v>
      </c>
      <c r="Y485" s="13" t="str">
        <f t="shared" si="166"/>
        <v>Con</v>
      </c>
      <c r="Z485" s="13" t="str">
        <f t="shared" si="167"/>
        <v>Con</v>
      </c>
      <c r="AA485" s="13" t="str">
        <f t="shared" si="171"/>
        <v>Con</v>
      </c>
      <c r="AB485" s="13" t="str">
        <f t="shared" ref="AB485:AB491" si="173">G485</f>
        <v>Con</v>
      </c>
      <c r="AC485" s="13" t="str">
        <f t="shared" si="172"/>
        <v>Con</v>
      </c>
    </row>
    <row r="486" spans="1:29" ht="15.75" x14ac:dyDescent="0.25">
      <c r="A486" s="100" t="s">
        <v>495</v>
      </c>
      <c r="B486" s="101" t="s">
        <v>662</v>
      </c>
      <c r="C486" s="102">
        <v>2010</v>
      </c>
      <c r="D486" s="103">
        <v>72566</v>
      </c>
      <c r="E486" s="103">
        <v>48150</v>
      </c>
      <c r="F486" s="78">
        <f t="shared" si="155"/>
        <v>0.66353388639307664</v>
      </c>
      <c r="G486" s="81" t="s">
        <v>4</v>
      </c>
      <c r="H486" s="93">
        <v>26915</v>
      </c>
      <c r="I486" s="106">
        <v>10406</v>
      </c>
      <c r="J486" s="81" t="s">
        <v>8</v>
      </c>
      <c r="K486" s="106">
        <v>16509</v>
      </c>
      <c r="L486" s="94">
        <v>0.34286604361370715</v>
      </c>
      <c r="M486" s="95">
        <v>0.22750323843122122</v>
      </c>
      <c r="N486" s="107">
        <f t="shared" si="156"/>
        <v>8255</v>
      </c>
      <c r="O486" s="107">
        <f t="shared" si="157"/>
        <v>8255</v>
      </c>
      <c r="P486" s="108">
        <f t="shared" si="158"/>
        <v>3629</v>
      </c>
      <c r="Q486" s="96" t="str">
        <f t="shared" si="159"/>
        <v/>
      </c>
      <c r="R486" s="109">
        <f t="shared" si="160"/>
        <v>726</v>
      </c>
      <c r="S486" s="85" t="str">
        <f t="shared" si="161"/>
        <v/>
      </c>
      <c r="T486" s="78">
        <f t="shared" si="162"/>
        <v>0.22750323843122122</v>
      </c>
      <c r="U486" s="104">
        <f t="shared" si="163"/>
        <v>0.89103712482429787</v>
      </c>
      <c r="W486" s="13" t="str">
        <f t="shared" si="164"/>
        <v>Con</v>
      </c>
      <c r="X486" s="13" t="str">
        <f t="shared" si="165"/>
        <v>Con</v>
      </c>
      <c r="Y486" s="13" t="str">
        <f t="shared" si="166"/>
        <v>Con</v>
      </c>
      <c r="Z486" s="13" t="str">
        <f t="shared" si="167"/>
        <v>Con</v>
      </c>
      <c r="AA486" s="13" t="str">
        <f t="shared" si="171"/>
        <v>Con</v>
      </c>
      <c r="AB486" s="13" t="str">
        <f t="shared" si="173"/>
        <v>Con</v>
      </c>
      <c r="AC486" s="13" t="str">
        <f t="shared" si="172"/>
        <v>Con</v>
      </c>
    </row>
    <row r="487" spans="1:29" ht="15.75" x14ac:dyDescent="0.25">
      <c r="A487" s="100" t="s">
        <v>496</v>
      </c>
      <c r="B487" s="101" t="s">
        <v>665</v>
      </c>
      <c r="C487" s="102">
        <v>2010</v>
      </c>
      <c r="D487" s="103">
        <v>72955</v>
      </c>
      <c r="E487" s="103">
        <v>53687</v>
      </c>
      <c r="F487" s="78">
        <f t="shared" si="155"/>
        <v>0.73589198821191149</v>
      </c>
      <c r="G487" s="81" t="s">
        <v>4</v>
      </c>
      <c r="H487" s="93">
        <v>27470</v>
      </c>
      <c r="I487" s="106">
        <v>11659</v>
      </c>
      <c r="J487" s="81" t="s">
        <v>8</v>
      </c>
      <c r="K487" s="106">
        <v>15811</v>
      </c>
      <c r="L487" s="94">
        <v>0.29450332482723934</v>
      </c>
      <c r="M487" s="95">
        <v>0.21672263724213556</v>
      </c>
      <c r="N487" s="107">
        <f t="shared" si="156"/>
        <v>7906</v>
      </c>
      <c r="O487" s="107">
        <f t="shared" si="157"/>
        <v>7906</v>
      </c>
      <c r="P487" s="108">
        <f t="shared" si="158"/>
        <v>3648</v>
      </c>
      <c r="Q487" s="96" t="str">
        <f t="shared" si="159"/>
        <v/>
      </c>
      <c r="R487" s="109">
        <f t="shared" si="160"/>
        <v>730</v>
      </c>
      <c r="S487" s="85" t="str">
        <f t="shared" si="161"/>
        <v/>
      </c>
      <c r="T487" s="78">
        <f t="shared" si="162"/>
        <v>0.21672263724213556</v>
      </c>
      <c r="U487" s="104">
        <f t="shared" si="163"/>
        <v>0.95261462545404707</v>
      </c>
      <c r="W487" s="13" t="str">
        <f t="shared" si="164"/>
        <v>Con</v>
      </c>
      <c r="X487" s="13" t="str">
        <f t="shared" si="165"/>
        <v>Con</v>
      </c>
      <c r="Y487" s="13" t="str">
        <f t="shared" si="166"/>
        <v>Con</v>
      </c>
      <c r="Z487" s="13" t="str">
        <f t="shared" si="167"/>
        <v>Con</v>
      </c>
      <c r="AA487" s="13" t="str">
        <f t="shared" si="171"/>
        <v>Con</v>
      </c>
      <c r="AB487" s="13" t="str">
        <f t="shared" si="173"/>
        <v>Con</v>
      </c>
      <c r="AC487" s="13" t="str">
        <f t="shared" si="172"/>
        <v>Con</v>
      </c>
    </row>
    <row r="488" spans="1:29" ht="15.75" x14ac:dyDescent="0.25">
      <c r="A488" s="100" t="s">
        <v>497</v>
      </c>
      <c r="B488" s="101" t="s">
        <v>661</v>
      </c>
      <c r="C488" s="102">
        <v>2010</v>
      </c>
      <c r="D488" s="103">
        <v>76408</v>
      </c>
      <c r="E488" s="103">
        <v>46981</v>
      </c>
      <c r="F488" s="78">
        <f t="shared" si="155"/>
        <v>0.61487017066275784</v>
      </c>
      <c r="G488" s="81" t="s">
        <v>7</v>
      </c>
      <c r="H488" s="93">
        <v>28566</v>
      </c>
      <c r="I488" s="106">
        <v>7564</v>
      </c>
      <c r="J488" s="81" t="s">
        <v>12</v>
      </c>
      <c r="K488" s="106">
        <v>21002</v>
      </c>
      <c r="L488" s="94">
        <v>0.44703177880419742</v>
      </c>
      <c r="M488" s="95">
        <v>0.27486650612501307</v>
      </c>
      <c r="N488" s="107">
        <f t="shared" si="156"/>
        <v>10502</v>
      </c>
      <c r="O488" s="107" t="str">
        <f t="shared" si="157"/>
        <v/>
      </c>
      <c r="P488" s="108">
        <f t="shared" si="158"/>
        <v>3821</v>
      </c>
      <c r="Q488" s="96" t="str">
        <f t="shared" si="159"/>
        <v/>
      </c>
      <c r="R488" s="109">
        <f t="shared" si="160"/>
        <v>765</v>
      </c>
      <c r="S488" s="85" t="str">
        <f t="shared" si="161"/>
        <v/>
      </c>
      <c r="T488" s="78">
        <f t="shared" si="162"/>
        <v>0.27486650612501307</v>
      </c>
      <c r="U488" s="104">
        <f t="shared" si="163"/>
        <v>0.88973667678777091</v>
      </c>
      <c r="W488" s="13" t="str">
        <f t="shared" si="164"/>
        <v>Lab</v>
      </c>
      <c r="X488" s="13" t="str">
        <f t="shared" si="165"/>
        <v>Lab</v>
      </c>
      <c r="Y488" s="13" t="str">
        <f t="shared" si="166"/>
        <v>Lab</v>
      </c>
      <c r="Z488" s="13" t="str">
        <f t="shared" si="167"/>
        <v>Lab</v>
      </c>
      <c r="AA488" s="13" t="str">
        <f t="shared" si="171"/>
        <v>Lab</v>
      </c>
      <c r="AB488" s="13" t="str">
        <f t="shared" si="173"/>
        <v>Lab</v>
      </c>
      <c r="AC488" s="13" t="str">
        <f t="shared" si="172"/>
        <v>Lab</v>
      </c>
    </row>
    <row r="489" spans="1:29" ht="15.75" x14ac:dyDescent="0.25">
      <c r="A489" s="100" t="s">
        <v>498</v>
      </c>
      <c r="B489" s="101" t="s">
        <v>665</v>
      </c>
      <c r="C489" s="102">
        <v>2010</v>
      </c>
      <c r="D489" s="103">
        <v>77185</v>
      </c>
      <c r="E489" s="103">
        <v>55220</v>
      </c>
      <c r="F489" s="78">
        <f t="shared" si="155"/>
        <v>0.71542398134352525</v>
      </c>
      <c r="G489" s="81" t="s">
        <v>4</v>
      </c>
      <c r="H489" s="93">
        <v>28228</v>
      </c>
      <c r="I489" s="106">
        <v>14228</v>
      </c>
      <c r="J489" s="81" t="s">
        <v>8</v>
      </c>
      <c r="K489" s="106">
        <v>14000</v>
      </c>
      <c r="L489" s="94">
        <v>0.25353132922854038</v>
      </c>
      <c r="M489" s="95">
        <v>0.18138239295199846</v>
      </c>
      <c r="N489" s="107">
        <f t="shared" si="156"/>
        <v>7001</v>
      </c>
      <c r="O489" s="107">
        <f t="shared" si="157"/>
        <v>7001</v>
      </c>
      <c r="P489" s="108">
        <f t="shared" si="158"/>
        <v>3860</v>
      </c>
      <c r="Q489" s="96" t="str">
        <f t="shared" si="159"/>
        <v/>
      </c>
      <c r="R489" s="109">
        <f t="shared" si="160"/>
        <v>772</v>
      </c>
      <c r="S489" s="85" t="str">
        <f t="shared" si="161"/>
        <v/>
      </c>
      <c r="T489" s="78">
        <f t="shared" si="162"/>
        <v>0.18138239295199846</v>
      </c>
      <c r="U489" s="104">
        <f t="shared" si="163"/>
        <v>0.89680637429552368</v>
      </c>
      <c r="W489" s="13" t="str">
        <f t="shared" si="164"/>
        <v>Con</v>
      </c>
      <c r="X489" s="13" t="str">
        <f t="shared" si="165"/>
        <v>Con</v>
      </c>
      <c r="Y489" s="13" t="str">
        <f t="shared" si="166"/>
        <v>Con</v>
      </c>
      <c r="Z489" s="13" t="str">
        <f t="shared" si="167"/>
        <v>Con</v>
      </c>
      <c r="AA489" s="13" t="str">
        <f t="shared" si="171"/>
        <v>Con</v>
      </c>
      <c r="AB489" s="13" t="str">
        <f t="shared" si="173"/>
        <v>Con</v>
      </c>
      <c r="AC489" s="13" t="str">
        <f t="shared" si="172"/>
        <v>Con</v>
      </c>
    </row>
    <row r="490" spans="1:29" ht="15.75" x14ac:dyDescent="0.25">
      <c r="A490" s="100" t="s">
        <v>499</v>
      </c>
      <c r="B490" s="101" t="s">
        <v>668</v>
      </c>
      <c r="C490" s="102">
        <v>2010</v>
      </c>
      <c r="D490" s="103">
        <v>76035</v>
      </c>
      <c r="E490" s="103">
        <v>54369</v>
      </c>
      <c r="F490" s="78">
        <f t="shared" si="155"/>
        <v>0.71505227855592823</v>
      </c>
      <c r="G490" s="81" t="s">
        <v>4</v>
      </c>
      <c r="H490" s="93">
        <v>30155</v>
      </c>
      <c r="I490" s="106">
        <v>14913</v>
      </c>
      <c r="J490" s="81" t="s">
        <v>8</v>
      </c>
      <c r="K490" s="106">
        <v>15242</v>
      </c>
      <c r="L490" s="94">
        <v>0.28034357814195587</v>
      </c>
      <c r="M490" s="95">
        <v>0.20046031432892747</v>
      </c>
      <c r="N490" s="107">
        <f t="shared" si="156"/>
        <v>7622</v>
      </c>
      <c r="O490" s="107">
        <f t="shared" si="157"/>
        <v>7622</v>
      </c>
      <c r="P490" s="108">
        <f t="shared" si="158"/>
        <v>3802</v>
      </c>
      <c r="Q490" s="96" t="str">
        <f t="shared" si="159"/>
        <v/>
      </c>
      <c r="R490" s="109">
        <f t="shared" si="160"/>
        <v>761</v>
      </c>
      <c r="S490" s="85" t="str">
        <f t="shared" si="161"/>
        <v/>
      </c>
      <c r="T490" s="78">
        <f t="shared" si="162"/>
        <v>0.20046031432892747</v>
      </c>
      <c r="U490" s="104">
        <f t="shared" si="163"/>
        <v>0.91551259288485576</v>
      </c>
      <c r="W490" s="13" t="str">
        <f t="shared" si="164"/>
        <v>Con</v>
      </c>
      <c r="X490" s="13" t="str">
        <f t="shared" si="165"/>
        <v>Con</v>
      </c>
      <c r="Y490" s="13" t="str">
        <f t="shared" si="166"/>
        <v>Con</v>
      </c>
      <c r="Z490" s="13" t="str">
        <f t="shared" si="167"/>
        <v>Con</v>
      </c>
      <c r="AA490" s="13" t="str">
        <f t="shared" si="171"/>
        <v>Con</v>
      </c>
      <c r="AB490" s="13" t="str">
        <f t="shared" si="173"/>
        <v>Con</v>
      </c>
      <c r="AC490" s="13" t="str">
        <f t="shared" si="172"/>
        <v>Con</v>
      </c>
    </row>
    <row r="491" spans="1:29" ht="15.75" x14ac:dyDescent="0.25">
      <c r="A491" s="100" t="s">
        <v>505</v>
      </c>
      <c r="B491" s="101" t="s">
        <v>664</v>
      </c>
      <c r="C491" s="102">
        <v>2010</v>
      </c>
      <c r="D491" s="103">
        <v>75483</v>
      </c>
      <c r="E491" s="103">
        <v>41533</v>
      </c>
      <c r="F491" s="78">
        <f t="shared" si="155"/>
        <v>0.55022985307950134</v>
      </c>
      <c r="G491" s="81" t="s">
        <v>7</v>
      </c>
      <c r="H491" s="93">
        <v>16655</v>
      </c>
      <c r="I491" s="106">
        <v>10930</v>
      </c>
      <c r="J491" s="81" t="s">
        <v>8</v>
      </c>
      <c r="K491" s="106">
        <v>5725</v>
      </c>
      <c r="L491" s="94">
        <v>0.13784219777044759</v>
      </c>
      <c r="M491" s="95">
        <v>7.5844892227388952E-2</v>
      </c>
      <c r="N491" s="107">
        <f t="shared" si="156"/>
        <v>2863</v>
      </c>
      <c r="O491" s="107" t="str">
        <f t="shared" si="157"/>
        <v/>
      </c>
      <c r="P491" s="108">
        <f t="shared" si="158"/>
        <v>3775</v>
      </c>
      <c r="Q491" s="96" t="str">
        <f t="shared" si="159"/>
        <v/>
      </c>
      <c r="R491" s="109">
        <f t="shared" si="160"/>
        <v>755</v>
      </c>
      <c r="S491" s="85" t="str">
        <f t="shared" si="161"/>
        <v/>
      </c>
      <c r="T491" s="78">
        <f t="shared" si="162"/>
        <v>7.5844892227388952E-2</v>
      </c>
      <c r="U491" s="104">
        <f t="shared" si="163"/>
        <v>0.62607474530689033</v>
      </c>
      <c r="W491" s="13" t="str">
        <f t="shared" si="164"/>
        <v>Lab</v>
      </c>
      <c r="X491" s="13" t="str">
        <f t="shared" si="165"/>
        <v>Lab</v>
      </c>
      <c r="Y491" s="13" t="str">
        <f t="shared" si="166"/>
        <v>LD</v>
      </c>
      <c r="Z491" s="13" t="str">
        <f t="shared" si="167"/>
        <v>LD</v>
      </c>
      <c r="AA491" s="13" t="str">
        <f t="shared" si="171"/>
        <v>Lab</v>
      </c>
      <c r="AB491" s="13" t="str">
        <f t="shared" si="173"/>
        <v>Lab</v>
      </c>
      <c r="AC491" s="13" t="str">
        <f t="shared" si="172"/>
        <v>Lab</v>
      </c>
    </row>
    <row r="492" spans="1:29" ht="15.75" x14ac:dyDescent="0.25">
      <c r="A492" s="100" t="s">
        <v>506</v>
      </c>
      <c r="B492" s="101" t="s">
        <v>669</v>
      </c>
      <c r="C492" s="102">
        <v>2010</v>
      </c>
      <c r="D492" s="103">
        <v>67430</v>
      </c>
      <c r="E492" s="103">
        <v>48481</v>
      </c>
      <c r="F492" s="78">
        <f t="shared" si="155"/>
        <v>0.71898264867269757</v>
      </c>
      <c r="G492" s="81" t="s">
        <v>4</v>
      </c>
      <c r="H492" s="93">
        <v>23859</v>
      </c>
      <c r="I492" s="106">
        <v>17893</v>
      </c>
      <c r="J492" s="81" t="s">
        <v>8</v>
      </c>
      <c r="K492" s="106">
        <v>5966</v>
      </c>
      <c r="L492" s="94">
        <v>0.12305851776984798</v>
      </c>
      <c r="M492" s="95">
        <v>8.8476939047901534E-2</v>
      </c>
      <c r="N492" s="107">
        <f t="shared" si="156"/>
        <v>2984</v>
      </c>
      <c r="O492" s="107">
        <f t="shared" si="157"/>
        <v>2984</v>
      </c>
      <c r="P492" s="108">
        <f t="shared" si="158"/>
        <v>3372</v>
      </c>
      <c r="Q492" s="96" t="str">
        <f t="shared" si="159"/>
        <v/>
      </c>
      <c r="R492" s="109">
        <f t="shared" si="160"/>
        <v>675</v>
      </c>
      <c r="S492" s="85" t="str">
        <f t="shared" si="161"/>
        <v/>
      </c>
      <c r="T492" s="78">
        <f t="shared" si="162"/>
        <v>8.8476939047901534E-2</v>
      </c>
      <c r="U492" s="104">
        <f t="shared" si="163"/>
        <v>0.80745958772059911</v>
      </c>
      <c r="W492" s="13" t="str">
        <f t="shared" si="164"/>
        <v>Con</v>
      </c>
      <c r="X492" s="13" t="str">
        <f t="shared" si="165"/>
        <v>Con</v>
      </c>
      <c r="Y492" s="13" t="str">
        <f t="shared" si="166"/>
        <v>Con</v>
      </c>
      <c r="Z492" s="13" t="str">
        <f t="shared" si="167"/>
        <v>LD</v>
      </c>
      <c r="AA492" s="13" t="str">
        <f t="shared" si="171"/>
        <v>Con</v>
      </c>
      <c r="AB492" s="13" t="str">
        <f>J492</f>
        <v>LD</v>
      </c>
      <c r="AC492" s="13" t="str">
        <f t="shared" si="172"/>
        <v>Con</v>
      </c>
    </row>
    <row r="493" spans="1:29" ht="15.75" x14ac:dyDescent="0.25">
      <c r="A493" s="100" t="s">
        <v>507</v>
      </c>
      <c r="B493" s="101" t="s">
        <v>667</v>
      </c>
      <c r="C493" s="102">
        <v>2010</v>
      </c>
      <c r="D493" s="103">
        <v>75470</v>
      </c>
      <c r="E493" s="103">
        <v>49282</v>
      </c>
      <c r="F493" s="78">
        <f t="shared" si="155"/>
        <v>0.65300119252683186</v>
      </c>
      <c r="G493" s="81" t="s">
        <v>4</v>
      </c>
      <c r="H493" s="93">
        <v>21108</v>
      </c>
      <c r="I493" s="106">
        <v>12978</v>
      </c>
      <c r="J493" s="81" t="s">
        <v>7</v>
      </c>
      <c r="K493" s="106">
        <v>8130</v>
      </c>
      <c r="L493" s="94">
        <v>0.16496895418205429</v>
      </c>
      <c r="M493" s="95">
        <v>0.10772492381078574</v>
      </c>
      <c r="N493" s="107">
        <f t="shared" si="156"/>
        <v>4066</v>
      </c>
      <c r="O493" s="107">
        <f t="shared" si="157"/>
        <v>4066</v>
      </c>
      <c r="P493" s="108">
        <f t="shared" si="158"/>
        <v>3774</v>
      </c>
      <c r="Q493" s="96" t="str">
        <f t="shared" si="159"/>
        <v/>
      </c>
      <c r="R493" s="109">
        <f t="shared" si="160"/>
        <v>755</v>
      </c>
      <c r="S493" s="85" t="str">
        <f t="shared" si="161"/>
        <v/>
      </c>
      <c r="T493" s="78">
        <f t="shared" si="162"/>
        <v>0.10772492381078574</v>
      </c>
      <c r="U493" s="104">
        <f t="shared" si="163"/>
        <v>0.76072611633761755</v>
      </c>
      <c r="W493" s="13" t="str">
        <f t="shared" si="164"/>
        <v>Con</v>
      </c>
      <c r="X493" s="13" t="str">
        <f t="shared" si="165"/>
        <v>Con</v>
      </c>
      <c r="Y493" s="13" t="str">
        <f t="shared" si="166"/>
        <v>Con</v>
      </c>
      <c r="Z493" s="13" t="str">
        <f t="shared" si="167"/>
        <v>Lab</v>
      </c>
      <c r="AA493" s="13" t="str">
        <f t="shared" si="171"/>
        <v>Con</v>
      </c>
      <c r="AB493" s="13" t="str">
        <f t="shared" ref="AB493:AB503" si="174">G493</f>
        <v>Con</v>
      </c>
      <c r="AC493" s="13" t="str">
        <f t="shared" si="172"/>
        <v>Con</v>
      </c>
    </row>
    <row r="494" spans="1:29" ht="15.75" x14ac:dyDescent="0.25">
      <c r="A494" s="100" t="s">
        <v>508</v>
      </c>
      <c r="B494" s="101" t="s">
        <v>667</v>
      </c>
      <c r="C494" s="102">
        <v>2010</v>
      </c>
      <c r="D494" s="103">
        <v>63089</v>
      </c>
      <c r="E494" s="103">
        <v>37034</v>
      </c>
      <c r="F494" s="78">
        <f t="shared" si="155"/>
        <v>0.58701199892215761</v>
      </c>
      <c r="G494" s="81" t="s">
        <v>7</v>
      </c>
      <c r="H494" s="93">
        <v>14640</v>
      </c>
      <c r="I494" s="106">
        <v>12091</v>
      </c>
      <c r="J494" s="81" t="s">
        <v>4</v>
      </c>
      <c r="K494" s="106">
        <v>2549</v>
      </c>
      <c r="L494" s="94">
        <v>6.8828643948803808E-2</v>
      </c>
      <c r="M494" s="95">
        <v>4.0403239867488783E-2</v>
      </c>
      <c r="N494" s="107">
        <f t="shared" si="156"/>
        <v>1275</v>
      </c>
      <c r="O494" s="107" t="str">
        <f t="shared" si="157"/>
        <v/>
      </c>
      <c r="P494" s="108">
        <f t="shared" si="158"/>
        <v>3155</v>
      </c>
      <c r="Q494" s="96" t="str">
        <f t="shared" si="159"/>
        <v>YES</v>
      </c>
      <c r="R494" s="109">
        <f t="shared" si="160"/>
        <v>631</v>
      </c>
      <c r="S494" s="85" t="str">
        <f t="shared" si="161"/>
        <v/>
      </c>
      <c r="T494" s="78">
        <f t="shared" si="162"/>
        <v>4.0403239867488783E-2</v>
      </c>
      <c r="U494" s="104">
        <f t="shared" si="163"/>
        <v>0.62741523878964633</v>
      </c>
      <c r="W494" s="13" t="str">
        <f t="shared" si="164"/>
        <v>Con</v>
      </c>
      <c r="X494" s="13" t="str">
        <f t="shared" si="165"/>
        <v>Lab</v>
      </c>
      <c r="Y494" s="13" t="str">
        <f t="shared" si="166"/>
        <v>Con</v>
      </c>
      <c r="Z494" s="13" t="str">
        <f t="shared" si="167"/>
        <v>Con</v>
      </c>
      <c r="AA494" s="13" t="str">
        <f>J494</f>
        <v>Con</v>
      </c>
      <c r="AB494" s="13" t="str">
        <f t="shared" si="174"/>
        <v>Lab</v>
      </c>
      <c r="AC494" s="13" t="str">
        <f t="shared" si="172"/>
        <v>Lab</v>
      </c>
    </row>
    <row r="495" spans="1:29" ht="15.75" x14ac:dyDescent="0.25">
      <c r="A495" s="100" t="s">
        <v>509</v>
      </c>
      <c r="B495" s="101" t="s">
        <v>670</v>
      </c>
      <c r="C495" s="102">
        <v>2010</v>
      </c>
      <c r="D495" s="103">
        <v>64728</v>
      </c>
      <c r="E495" s="103">
        <v>40222</v>
      </c>
      <c r="F495" s="78">
        <f t="shared" si="155"/>
        <v>0.62140032134470402</v>
      </c>
      <c r="G495" s="81" t="s">
        <v>7</v>
      </c>
      <c r="H495" s="93">
        <v>18141</v>
      </c>
      <c r="I495" s="106">
        <v>9445</v>
      </c>
      <c r="J495" s="81" t="s">
        <v>4</v>
      </c>
      <c r="K495" s="106">
        <v>8696</v>
      </c>
      <c r="L495" s="94">
        <v>0.21620008950325692</v>
      </c>
      <c r="M495" s="95">
        <v>0.13434680509207761</v>
      </c>
      <c r="N495" s="107">
        <f t="shared" si="156"/>
        <v>4349</v>
      </c>
      <c r="O495" s="107" t="str">
        <f t="shared" si="157"/>
        <v/>
      </c>
      <c r="P495" s="108">
        <f t="shared" si="158"/>
        <v>3237</v>
      </c>
      <c r="Q495" s="96" t="str">
        <f t="shared" si="159"/>
        <v/>
      </c>
      <c r="R495" s="109">
        <f t="shared" si="160"/>
        <v>648</v>
      </c>
      <c r="S495" s="85" t="str">
        <f t="shared" si="161"/>
        <v/>
      </c>
      <c r="T495" s="78">
        <f t="shared" si="162"/>
        <v>0.13434680509207761</v>
      </c>
      <c r="U495" s="104">
        <f t="shared" si="163"/>
        <v>0.75574712643678166</v>
      </c>
      <c r="W495" s="13" t="str">
        <f t="shared" si="164"/>
        <v>Lab</v>
      </c>
      <c r="X495" s="13" t="str">
        <f t="shared" si="165"/>
        <v>Lab</v>
      </c>
      <c r="Y495" s="13" t="str">
        <f t="shared" si="166"/>
        <v>Lab</v>
      </c>
      <c r="Z495" s="13" t="str">
        <f t="shared" si="167"/>
        <v>Con</v>
      </c>
      <c r="AA495" s="13" t="str">
        <f>G495</f>
        <v>Lab</v>
      </c>
      <c r="AB495" s="13" t="str">
        <f t="shared" si="174"/>
        <v>Lab</v>
      </c>
      <c r="AC495" s="13" t="str">
        <f t="shared" si="172"/>
        <v>Lab</v>
      </c>
    </row>
    <row r="496" spans="1:29" ht="15.75" x14ac:dyDescent="0.25">
      <c r="A496" s="100" t="s">
        <v>510</v>
      </c>
      <c r="B496" s="101" t="s">
        <v>664</v>
      </c>
      <c r="C496" s="102">
        <v>2010</v>
      </c>
      <c r="D496" s="103">
        <v>67511</v>
      </c>
      <c r="E496" s="103">
        <v>48463</v>
      </c>
      <c r="F496" s="78">
        <f t="shared" si="155"/>
        <v>0.71785338685547539</v>
      </c>
      <c r="G496" s="81" t="s">
        <v>7</v>
      </c>
      <c r="H496" s="93">
        <v>20307</v>
      </c>
      <c r="I496" s="106">
        <v>16445</v>
      </c>
      <c r="J496" s="81" t="s">
        <v>4</v>
      </c>
      <c r="K496" s="106">
        <v>3862</v>
      </c>
      <c r="L496" s="94">
        <v>7.9689660153106495E-2</v>
      </c>
      <c r="M496" s="95">
        <v>5.720549243826932E-2</v>
      </c>
      <c r="N496" s="107">
        <f t="shared" si="156"/>
        <v>1932</v>
      </c>
      <c r="O496" s="107" t="str">
        <f t="shared" si="157"/>
        <v/>
      </c>
      <c r="P496" s="108">
        <f t="shared" si="158"/>
        <v>3376</v>
      </c>
      <c r="Q496" s="96" t="str">
        <f t="shared" si="159"/>
        <v/>
      </c>
      <c r="R496" s="109">
        <f t="shared" si="160"/>
        <v>676</v>
      </c>
      <c r="S496" s="85" t="str">
        <f t="shared" si="161"/>
        <v/>
      </c>
      <c r="T496" s="78">
        <f t="shared" si="162"/>
        <v>5.720549243826932E-2</v>
      </c>
      <c r="U496" s="104">
        <f t="shared" si="163"/>
        <v>0.77505887929374473</v>
      </c>
      <c r="W496" s="13" t="str">
        <f t="shared" si="164"/>
        <v>Lab</v>
      </c>
      <c r="X496" s="13" t="str">
        <f t="shared" si="165"/>
        <v>Lab</v>
      </c>
      <c r="Y496" s="13" t="str">
        <f t="shared" si="166"/>
        <v>Lab</v>
      </c>
      <c r="Z496" s="13" t="str">
        <f t="shared" si="167"/>
        <v>Con</v>
      </c>
      <c r="AA496" s="13" t="str">
        <f>J496</f>
        <v>Con</v>
      </c>
      <c r="AB496" s="13" t="str">
        <f t="shared" si="174"/>
        <v>Lab</v>
      </c>
      <c r="AC496" s="13" t="str">
        <f t="shared" si="172"/>
        <v>Lab</v>
      </c>
    </row>
    <row r="497" spans="1:29" ht="15.75" x14ac:dyDescent="0.25">
      <c r="A497" s="100" t="s">
        <v>511</v>
      </c>
      <c r="B497" s="101" t="s">
        <v>667</v>
      </c>
      <c r="C497" s="102">
        <v>2010</v>
      </c>
      <c r="D497" s="103">
        <v>72804</v>
      </c>
      <c r="E497" s="103">
        <v>51728</v>
      </c>
      <c r="F497" s="78">
        <f t="shared" si="155"/>
        <v>0.71051041151585081</v>
      </c>
      <c r="G497" s="81" t="s">
        <v>4</v>
      </c>
      <c r="H497" s="93">
        <v>25562</v>
      </c>
      <c r="I497" s="106">
        <v>13297</v>
      </c>
      <c r="J497" s="81" t="s">
        <v>7</v>
      </c>
      <c r="K497" s="106">
        <v>12265</v>
      </c>
      <c r="L497" s="94">
        <v>0.23710562944633468</v>
      </c>
      <c r="M497" s="95">
        <v>0.16846601835064007</v>
      </c>
      <c r="N497" s="107">
        <f t="shared" si="156"/>
        <v>6133</v>
      </c>
      <c r="O497" s="107">
        <f t="shared" si="157"/>
        <v>6133</v>
      </c>
      <c r="P497" s="108">
        <f t="shared" si="158"/>
        <v>3641</v>
      </c>
      <c r="Q497" s="96" t="str">
        <f t="shared" si="159"/>
        <v/>
      </c>
      <c r="R497" s="109">
        <f t="shared" si="160"/>
        <v>729</v>
      </c>
      <c r="S497" s="85" t="str">
        <f t="shared" si="161"/>
        <v/>
      </c>
      <c r="T497" s="78">
        <f t="shared" si="162"/>
        <v>0.16846601835064007</v>
      </c>
      <c r="U497" s="104">
        <f t="shared" si="163"/>
        <v>0.87897642986649083</v>
      </c>
      <c r="W497" s="13" t="str">
        <f t="shared" si="164"/>
        <v>Con</v>
      </c>
      <c r="X497" s="13" t="str">
        <f t="shared" si="165"/>
        <v>Con</v>
      </c>
      <c r="Y497" s="13" t="str">
        <f t="shared" si="166"/>
        <v>Con</v>
      </c>
      <c r="Z497" s="13" t="str">
        <f t="shared" si="167"/>
        <v>Con</v>
      </c>
      <c r="AA497" s="13" t="str">
        <f>G497</f>
        <v>Con</v>
      </c>
      <c r="AB497" s="13" t="str">
        <f t="shared" si="174"/>
        <v>Con</v>
      </c>
      <c r="AC497" s="13" t="str">
        <f t="shared" si="172"/>
        <v>Con</v>
      </c>
    </row>
    <row r="498" spans="1:29" ht="15.75" x14ac:dyDescent="0.25">
      <c r="A498" s="100" t="s">
        <v>512</v>
      </c>
      <c r="B498" s="101" t="s">
        <v>662</v>
      </c>
      <c r="C498" s="102">
        <v>2010</v>
      </c>
      <c r="D498" s="103">
        <v>69591</v>
      </c>
      <c r="E498" s="103">
        <v>49408</v>
      </c>
      <c r="F498" s="78">
        <f t="shared" si="155"/>
        <v>0.70997686482447442</v>
      </c>
      <c r="G498" s="81" t="s">
        <v>4</v>
      </c>
      <c r="H498" s="93">
        <v>28076</v>
      </c>
      <c r="I498" s="106">
        <v>10561</v>
      </c>
      <c r="J498" s="81" t="s">
        <v>8</v>
      </c>
      <c r="K498" s="106">
        <v>17515</v>
      </c>
      <c r="L498" s="94">
        <v>0.35449724740932642</v>
      </c>
      <c r="M498" s="95">
        <v>0.2516848443045796</v>
      </c>
      <c r="N498" s="107">
        <f t="shared" si="156"/>
        <v>8758</v>
      </c>
      <c r="O498" s="107">
        <f t="shared" si="157"/>
        <v>8758</v>
      </c>
      <c r="P498" s="108">
        <f t="shared" si="158"/>
        <v>3480</v>
      </c>
      <c r="Q498" s="96" t="str">
        <f t="shared" si="159"/>
        <v/>
      </c>
      <c r="R498" s="109">
        <f t="shared" si="160"/>
        <v>696</v>
      </c>
      <c r="S498" s="85" t="str">
        <f t="shared" si="161"/>
        <v/>
      </c>
      <c r="T498" s="78">
        <f t="shared" si="162"/>
        <v>0.2516848443045796</v>
      </c>
      <c r="U498" s="104">
        <f t="shared" si="163"/>
        <v>0.96166170912905402</v>
      </c>
      <c r="W498" s="13" t="str">
        <f t="shared" si="164"/>
        <v>Con</v>
      </c>
      <c r="X498" s="13" t="str">
        <f t="shared" si="165"/>
        <v>Con</v>
      </c>
      <c r="Y498" s="13" t="str">
        <f t="shared" si="166"/>
        <v>Con</v>
      </c>
      <c r="Z498" s="13" t="str">
        <f t="shared" si="167"/>
        <v>Con</v>
      </c>
      <c r="AA498" s="13" t="str">
        <f>G498</f>
        <v>Con</v>
      </c>
      <c r="AB498" s="13" t="str">
        <f t="shared" si="174"/>
        <v>Con</v>
      </c>
      <c r="AC498" s="13" t="str">
        <f t="shared" si="172"/>
        <v>Con</v>
      </c>
    </row>
    <row r="499" spans="1:29" ht="15.75" x14ac:dyDescent="0.25">
      <c r="A499" s="100" t="s">
        <v>513</v>
      </c>
      <c r="B499" s="101" t="s">
        <v>667</v>
      </c>
      <c r="C499" s="102">
        <v>2010</v>
      </c>
      <c r="D499" s="103">
        <v>67740</v>
      </c>
      <c r="E499" s="103">
        <v>38914</v>
      </c>
      <c r="F499" s="78">
        <f t="shared" si="155"/>
        <v>0.57446117508119277</v>
      </c>
      <c r="G499" s="81" t="s">
        <v>7</v>
      </c>
      <c r="H499" s="93">
        <v>21400</v>
      </c>
      <c r="I499" s="106">
        <v>7768</v>
      </c>
      <c r="J499" s="81" t="s">
        <v>8</v>
      </c>
      <c r="K499" s="106">
        <v>13632</v>
      </c>
      <c r="L499" s="94">
        <v>0.35031094207740143</v>
      </c>
      <c r="M499" s="95">
        <v>0.20124003542958371</v>
      </c>
      <c r="N499" s="107">
        <f t="shared" si="156"/>
        <v>6817</v>
      </c>
      <c r="O499" s="107" t="str">
        <f t="shared" si="157"/>
        <v/>
      </c>
      <c r="P499" s="108">
        <f t="shared" si="158"/>
        <v>3387</v>
      </c>
      <c r="Q499" s="96" t="str">
        <f t="shared" si="159"/>
        <v/>
      </c>
      <c r="R499" s="109">
        <f t="shared" si="160"/>
        <v>678</v>
      </c>
      <c r="S499" s="85" t="str">
        <f t="shared" si="161"/>
        <v/>
      </c>
      <c r="T499" s="78">
        <f t="shared" si="162"/>
        <v>0.20124003542958371</v>
      </c>
      <c r="U499" s="104">
        <f t="shared" si="163"/>
        <v>0.77570121051077645</v>
      </c>
      <c r="W499" s="13" t="str">
        <f t="shared" si="164"/>
        <v>Lab</v>
      </c>
      <c r="X499" s="13" t="str">
        <f t="shared" si="165"/>
        <v>Lab</v>
      </c>
      <c r="Y499" s="13" t="str">
        <f t="shared" si="166"/>
        <v>Lab</v>
      </c>
      <c r="Z499" s="13" t="str">
        <f t="shared" si="167"/>
        <v>LD</v>
      </c>
      <c r="AA499" s="13" t="str">
        <f>G499</f>
        <v>Lab</v>
      </c>
      <c r="AB499" s="13" t="str">
        <f t="shared" si="174"/>
        <v>Lab</v>
      </c>
      <c r="AC499" s="13" t="str">
        <f t="shared" si="172"/>
        <v>Lab</v>
      </c>
    </row>
    <row r="500" spans="1:29" ht="15.75" x14ac:dyDescent="0.25">
      <c r="A500" s="100" t="s">
        <v>514</v>
      </c>
      <c r="B500" s="101" t="s">
        <v>667</v>
      </c>
      <c r="C500" s="102">
        <v>2010</v>
      </c>
      <c r="D500" s="103">
        <v>67554</v>
      </c>
      <c r="E500" s="103">
        <v>41468</v>
      </c>
      <c r="F500" s="78">
        <f t="shared" si="155"/>
        <v>0.61384966101193117</v>
      </c>
      <c r="G500" s="81" t="s">
        <v>7</v>
      </c>
      <c r="H500" s="93">
        <v>17138</v>
      </c>
      <c r="I500" s="106">
        <v>16973</v>
      </c>
      <c r="J500" s="81" t="s">
        <v>8</v>
      </c>
      <c r="K500" s="106">
        <v>165</v>
      </c>
      <c r="L500" s="94">
        <v>3.9789717372431758E-3</v>
      </c>
      <c r="M500" s="95">
        <v>2.4424904520827782E-3</v>
      </c>
      <c r="N500" s="107">
        <f t="shared" si="156"/>
        <v>83</v>
      </c>
      <c r="O500" s="107" t="str">
        <f t="shared" si="157"/>
        <v/>
      </c>
      <c r="P500" s="108">
        <f t="shared" si="158"/>
        <v>3378</v>
      </c>
      <c r="Q500" s="96" t="str">
        <f t="shared" si="159"/>
        <v>YES</v>
      </c>
      <c r="R500" s="109">
        <f t="shared" si="160"/>
        <v>676</v>
      </c>
      <c r="S500" s="85" t="str">
        <f t="shared" si="161"/>
        <v>YES</v>
      </c>
      <c r="T500" s="78">
        <f t="shared" si="162"/>
        <v>2.4424904520827782E-3</v>
      </c>
      <c r="U500" s="104">
        <f t="shared" si="163"/>
        <v>0.61629215146401395</v>
      </c>
      <c r="W500" s="13" t="str">
        <f t="shared" si="164"/>
        <v>LD</v>
      </c>
      <c r="X500" s="13" t="str">
        <f t="shared" si="165"/>
        <v>LD</v>
      </c>
      <c r="Y500" s="13" t="str">
        <f t="shared" si="166"/>
        <v>LD</v>
      </c>
      <c r="Z500" s="13" t="str">
        <f t="shared" si="167"/>
        <v>LD</v>
      </c>
      <c r="AA500" s="13" t="str">
        <f>J500</f>
        <v>LD</v>
      </c>
      <c r="AB500" s="13" t="str">
        <f t="shared" si="174"/>
        <v>Lab</v>
      </c>
      <c r="AC500" s="13" t="str">
        <f t="shared" si="172"/>
        <v>Lab</v>
      </c>
    </row>
    <row r="501" spans="1:29" ht="15.75" x14ac:dyDescent="0.25">
      <c r="A501" s="100" t="s">
        <v>515</v>
      </c>
      <c r="B501" s="101" t="s">
        <v>667</v>
      </c>
      <c r="C501" s="102">
        <v>2010</v>
      </c>
      <c r="D501" s="103">
        <v>68798</v>
      </c>
      <c r="E501" s="103">
        <v>51135</v>
      </c>
      <c r="F501" s="78">
        <f t="shared" si="155"/>
        <v>0.74326288554899855</v>
      </c>
      <c r="G501" s="81" t="s">
        <v>8</v>
      </c>
      <c r="H501" s="93">
        <v>27324</v>
      </c>
      <c r="I501" s="106">
        <v>12040</v>
      </c>
      <c r="J501" s="81" t="s">
        <v>4</v>
      </c>
      <c r="K501" s="106">
        <v>15284</v>
      </c>
      <c r="L501" s="94">
        <v>0.29889508164662171</v>
      </c>
      <c r="M501" s="95">
        <v>0.22215762086107155</v>
      </c>
      <c r="N501" s="107">
        <f t="shared" si="156"/>
        <v>7643</v>
      </c>
      <c r="O501" s="107" t="str">
        <f t="shared" si="157"/>
        <v/>
      </c>
      <c r="P501" s="108">
        <f t="shared" si="158"/>
        <v>3440</v>
      </c>
      <c r="Q501" s="96" t="str">
        <f t="shared" si="159"/>
        <v/>
      </c>
      <c r="R501" s="109">
        <f t="shared" si="160"/>
        <v>688</v>
      </c>
      <c r="S501" s="85" t="str">
        <f t="shared" si="161"/>
        <v/>
      </c>
      <c r="T501" s="78">
        <f t="shared" si="162"/>
        <v>0.22215762086107155</v>
      </c>
      <c r="U501" s="104">
        <f t="shared" si="163"/>
        <v>0.96542050641007005</v>
      </c>
      <c r="W501" s="13" t="str">
        <f t="shared" si="164"/>
        <v>LD</v>
      </c>
      <c r="X501" s="13" t="str">
        <f t="shared" si="165"/>
        <v>LD</v>
      </c>
      <c r="Y501" s="13" t="str">
        <f t="shared" si="166"/>
        <v>LD</v>
      </c>
      <c r="Z501" s="13" t="str">
        <f t="shared" si="167"/>
        <v>LD</v>
      </c>
      <c r="AA501" s="13" t="str">
        <f>G501</f>
        <v>LD</v>
      </c>
      <c r="AB501" s="13" t="str">
        <f t="shared" si="174"/>
        <v>LD</v>
      </c>
      <c r="AC501" s="13" t="str">
        <f t="shared" si="172"/>
        <v>LD</v>
      </c>
    </row>
    <row r="502" spans="1:29" ht="15.75" x14ac:dyDescent="0.25">
      <c r="A502" s="100" t="s">
        <v>516</v>
      </c>
      <c r="B502" s="101" t="s">
        <v>667</v>
      </c>
      <c r="C502" s="102">
        <v>2010</v>
      </c>
      <c r="D502" s="103">
        <v>65571</v>
      </c>
      <c r="E502" s="103">
        <v>40871</v>
      </c>
      <c r="F502" s="78">
        <f t="shared" si="155"/>
        <v>0.62330908480883318</v>
      </c>
      <c r="G502" s="81" t="s">
        <v>7</v>
      </c>
      <c r="H502" s="93">
        <v>17409</v>
      </c>
      <c r="I502" s="106">
        <v>11602</v>
      </c>
      <c r="J502" s="81" t="s">
        <v>8</v>
      </c>
      <c r="K502" s="106">
        <v>5807</v>
      </c>
      <c r="L502" s="94">
        <v>0.14208118225636759</v>
      </c>
      <c r="M502" s="95">
        <v>8.8560491680773512E-2</v>
      </c>
      <c r="N502" s="107">
        <f t="shared" si="156"/>
        <v>2904</v>
      </c>
      <c r="O502" s="107" t="str">
        <f t="shared" si="157"/>
        <v/>
      </c>
      <c r="P502" s="108">
        <f t="shared" si="158"/>
        <v>3279</v>
      </c>
      <c r="Q502" s="96" t="str">
        <f t="shared" si="159"/>
        <v/>
      </c>
      <c r="R502" s="109">
        <f t="shared" si="160"/>
        <v>656</v>
      </c>
      <c r="S502" s="85" t="str">
        <f t="shared" si="161"/>
        <v/>
      </c>
      <c r="T502" s="78">
        <f t="shared" si="162"/>
        <v>8.8560491680773512E-2</v>
      </c>
      <c r="U502" s="104">
        <f t="shared" si="163"/>
        <v>0.71186957648960669</v>
      </c>
      <c r="W502" s="13" t="str">
        <f t="shared" si="164"/>
        <v>Lab</v>
      </c>
      <c r="X502" s="13" t="str">
        <f t="shared" si="165"/>
        <v>Lab</v>
      </c>
      <c r="Y502" s="13" t="str">
        <f t="shared" si="166"/>
        <v>LD</v>
      </c>
      <c r="Z502" s="13" t="str">
        <f t="shared" si="167"/>
        <v>LD</v>
      </c>
      <c r="AA502" s="13" t="str">
        <f>G502</f>
        <v>Lab</v>
      </c>
      <c r="AB502" s="13" t="str">
        <f t="shared" si="174"/>
        <v>Lab</v>
      </c>
      <c r="AC502" s="13" t="str">
        <f t="shared" si="172"/>
        <v>Lab</v>
      </c>
    </row>
    <row r="503" spans="1:29" ht="15.75" x14ac:dyDescent="0.25">
      <c r="A503" s="100" t="s">
        <v>517</v>
      </c>
      <c r="B503" s="101" t="s">
        <v>667</v>
      </c>
      <c r="C503" s="102">
        <v>2010</v>
      </c>
      <c r="D503" s="103">
        <v>67068</v>
      </c>
      <c r="E503" s="103">
        <v>41408</v>
      </c>
      <c r="F503" s="78">
        <f t="shared" si="155"/>
        <v>0.61740323254010854</v>
      </c>
      <c r="G503" s="81" t="s">
        <v>7</v>
      </c>
      <c r="H503" s="93">
        <v>20169</v>
      </c>
      <c r="I503" s="106">
        <v>9664</v>
      </c>
      <c r="J503" s="81" t="s">
        <v>8</v>
      </c>
      <c r="K503" s="106">
        <v>10505</v>
      </c>
      <c r="L503" s="94">
        <v>0.25369493817619782</v>
      </c>
      <c r="M503" s="95">
        <v>0.15663207490904754</v>
      </c>
      <c r="N503" s="107">
        <f t="shared" si="156"/>
        <v>5253</v>
      </c>
      <c r="O503" s="107" t="str">
        <f t="shared" si="157"/>
        <v/>
      </c>
      <c r="P503" s="108">
        <f t="shared" si="158"/>
        <v>3354</v>
      </c>
      <c r="Q503" s="96" t="str">
        <f t="shared" si="159"/>
        <v/>
      </c>
      <c r="R503" s="109">
        <f t="shared" si="160"/>
        <v>671</v>
      </c>
      <c r="S503" s="85" t="str">
        <f t="shared" si="161"/>
        <v/>
      </c>
      <c r="T503" s="78">
        <f t="shared" si="162"/>
        <v>0.15663207490904754</v>
      </c>
      <c r="U503" s="104">
        <f t="shared" si="163"/>
        <v>0.77403530744915605</v>
      </c>
      <c r="W503" s="13" t="str">
        <f t="shared" si="164"/>
        <v>Lab</v>
      </c>
      <c r="X503" s="13" t="str">
        <f t="shared" si="165"/>
        <v>Lab</v>
      </c>
      <c r="Y503" s="13" t="str">
        <f t="shared" si="166"/>
        <v>Lab</v>
      </c>
      <c r="Z503" s="13" t="str">
        <f t="shared" si="167"/>
        <v>LD</v>
      </c>
      <c r="AA503" s="13" t="str">
        <f>G503</f>
        <v>Lab</v>
      </c>
      <c r="AB503" s="13" t="str">
        <f t="shared" si="174"/>
        <v>Lab</v>
      </c>
      <c r="AC503" s="13" t="str">
        <f t="shared" si="172"/>
        <v>Lab</v>
      </c>
    </row>
    <row r="504" spans="1:29" ht="15.75" x14ac:dyDescent="0.25">
      <c r="A504" s="100" t="s">
        <v>518</v>
      </c>
      <c r="B504" s="101" t="s">
        <v>665</v>
      </c>
      <c r="C504" s="102">
        <v>2010</v>
      </c>
      <c r="D504" s="103">
        <v>71443</v>
      </c>
      <c r="E504" s="103">
        <v>48954</v>
      </c>
      <c r="F504" s="78">
        <f t="shared" si="155"/>
        <v>0.6852175860476184</v>
      </c>
      <c r="G504" s="81" t="s">
        <v>4</v>
      </c>
      <c r="H504" s="93">
        <v>19211</v>
      </c>
      <c r="I504" s="106">
        <v>18997</v>
      </c>
      <c r="J504" s="81" t="s">
        <v>7</v>
      </c>
      <c r="K504" s="106">
        <v>214</v>
      </c>
      <c r="L504" s="94">
        <v>4.371450749683376E-3</v>
      </c>
      <c r="M504" s="95">
        <v>2.9953949302240945E-3</v>
      </c>
      <c r="N504" s="107">
        <f t="shared" si="156"/>
        <v>108</v>
      </c>
      <c r="O504" s="107">
        <f t="shared" si="157"/>
        <v>108</v>
      </c>
      <c r="P504" s="108">
        <f t="shared" si="158"/>
        <v>3573</v>
      </c>
      <c r="Q504" s="96" t="str">
        <f t="shared" si="159"/>
        <v>YES</v>
      </c>
      <c r="R504" s="109">
        <f t="shared" si="160"/>
        <v>715</v>
      </c>
      <c r="S504" s="85" t="str">
        <f t="shared" si="161"/>
        <v>YES</v>
      </c>
      <c r="T504" s="78">
        <f t="shared" si="162"/>
        <v>2.9953949302240945E-3</v>
      </c>
      <c r="U504" s="104">
        <f t="shared" si="163"/>
        <v>0.68821298097784245</v>
      </c>
      <c r="W504" s="13" t="str">
        <f t="shared" si="164"/>
        <v>Lab</v>
      </c>
      <c r="X504" s="13" t="str">
        <f t="shared" si="165"/>
        <v>Lab</v>
      </c>
      <c r="Y504" s="13" t="str">
        <f t="shared" si="166"/>
        <v>Lab</v>
      </c>
      <c r="Z504" s="13" t="str">
        <f t="shared" si="167"/>
        <v>Lab</v>
      </c>
      <c r="AA504" s="13" t="str">
        <f>J504</f>
        <v>Lab</v>
      </c>
      <c r="AB504" s="13" t="str">
        <f>J504</f>
        <v>Lab</v>
      </c>
      <c r="AC504" s="13" t="str">
        <f>J504</f>
        <v>Lab</v>
      </c>
    </row>
    <row r="505" spans="1:29" ht="15.75" x14ac:dyDescent="0.25">
      <c r="A505" s="100" t="s">
        <v>519</v>
      </c>
      <c r="B505" s="101" t="s">
        <v>667</v>
      </c>
      <c r="C505" s="102">
        <v>2010</v>
      </c>
      <c r="D505" s="103">
        <v>67689</v>
      </c>
      <c r="E505" s="103">
        <v>49427</v>
      </c>
      <c r="F505" s="78">
        <f t="shared" si="155"/>
        <v>0.73020727149167519</v>
      </c>
      <c r="G505" s="81" t="s">
        <v>4</v>
      </c>
      <c r="H505" s="93">
        <v>24002</v>
      </c>
      <c r="I505" s="106">
        <v>14058</v>
      </c>
      <c r="J505" s="81" t="s">
        <v>7</v>
      </c>
      <c r="K505" s="106">
        <v>9944</v>
      </c>
      <c r="L505" s="94">
        <v>0.20118558682501467</v>
      </c>
      <c r="M505" s="95">
        <v>0.14690717841894546</v>
      </c>
      <c r="N505" s="107">
        <f t="shared" si="156"/>
        <v>4973</v>
      </c>
      <c r="O505" s="107">
        <f t="shared" si="157"/>
        <v>4973</v>
      </c>
      <c r="P505" s="108">
        <f t="shared" si="158"/>
        <v>3385</v>
      </c>
      <c r="Q505" s="96" t="str">
        <f t="shared" si="159"/>
        <v/>
      </c>
      <c r="R505" s="109">
        <f t="shared" si="160"/>
        <v>677</v>
      </c>
      <c r="S505" s="85" t="str">
        <f t="shared" si="161"/>
        <v/>
      </c>
      <c r="T505" s="78">
        <f t="shared" si="162"/>
        <v>0.14690717841894546</v>
      </c>
      <c r="U505" s="104">
        <f t="shared" si="163"/>
        <v>0.87711444991062071</v>
      </c>
      <c r="W505" s="13" t="str">
        <f t="shared" si="164"/>
        <v>Con</v>
      </c>
      <c r="X505" s="13" t="str">
        <f t="shared" si="165"/>
        <v>Con</v>
      </c>
      <c r="Y505" s="13" t="str">
        <f t="shared" si="166"/>
        <v>Con</v>
      </c>
      <c r="Z505" s="13" t="str">
        <f t="shared" si="167"/>
        <v>Con</v>
      </c>
      <c r="AA505" s="13" t="str">
        <f t="shared" ref="AA505:AA511" si="175">G505</f>
        <v>Con</v>
      </c>
      <c r="AB505" s="13" t="str">
        <f t="shared" ref="AB505:AB513" si="176">G505</f>
        <v>Con</v>
      </c>
      <c r="AC505" s="13" t="str">
        <f t="shared" ref="AC505:AC513" si="177">G505</f>
        <v>Con</v>
      </c>
    </row>
    <row r="506" spans="1:29" ht="15.75" x14ac:dyDescent="0.25">
      <c r="A506" s="100" t="s">
        <v>520</v>
      </c>
      <c r="B506" s="101" t="s">
        <v>663</v>
      </c>
      <c r="C506" s="102">
        <v>2010</v>
      </c>
      <c r="D506" s="103">
        <v>75446</v>
      </c>
      <c r="E506" s="103">
        <v>53045</v>
      </c>
      <c r="F506" s="78">
        <f t="shared" si="155"/>
        <v>0.70308565066405115</v>
      </c>
      <c r="G506" s="81" t="s">
        <v>4</v>
      </c>
      <c r="H506" s="93">
        <v>23313</v>
      </c>
      <c r="I506" s="106">
        <v>15369</v>
      </c>
      <c r="J506" s="81" t="s">
        <v>8</v>
      </c>
      <c r="K506" s="106">
        <v>7944</v>
      </c>
      <c r="L506" s="94">
        <v>0.14975963804317088</v>
      </c>
      <c r="M506" s="95">
        <v>0.10529385255679559</v>
      </c>
      <c r="N506" s="107">
        <f t="shared" si="156"/>
        <v>3973</v>
      </c>
      <c r="O506" s="107">
        <f t="shared" si="157"/>
        <v>3973</v>
      </c>
      <c r="P506" s="108">
        <f t="shared" si="158"/>
        <v>3773</v>
      </c>
      <c r="Q506" s="96" t="str">
        <f t="shared" si="159"/>
        <v/>
      </c>
      <c r="R506" s="109">
        <f t="shared" si="160"/>
        <v>755</v>
      </c>
      <c r="S506" s="85" t="str">
        <f t="shared" si="161"/>
        <v/>
      </c>
      <c r="T506" s="78">
        <f t="shared" si="162"/>
        <v>0.10529385255679559</v>
      </c>
      <c r="U506" s="104">
        <f t="shared" si="163"/>
        <v>0.80837950322084673</v>
      </c>
      <c r="W506" s="13" t="str">
        <f t="shared" si="164"/>
        <v>Con</v>
      </c>
      <c r="X506" s="13" t="str">
        <f t="shared" si="165"/>
        <v>Con</v>
      </c>
      <c r="Y506" s="13" t="str">
        <f t="shared" si="166"/>
        <v>Con</v>
      </c>
      <c r="Z506" s="13" t="str">
        <f t="shared" si="167"/>
        <v>LD</v>
      </c>
      <c r="AA506" s="13" t="str">
        <f t="shared" si="175"/>
        <v>Con</v>
      </c>
      <c r="AB506" s="13" t="str">
        <f t="shared" si="176"/>
        <v>Con</v>
      </c>
      <c r="AC506" s="13" t="str">
        <f t="shared" si="177"/>
        <v>Con</v>
      </c>
    </row>
    <row r="507" spans="1:29" ht="15.75" x14ac:dyDescent="0.25">
      <c r="A507" s="100" t="s">
        <v>521</v>
      </c>
      <c r="B507" s="101" t="s">
        <v>663</v>
      </c>
      <c r="C507" s="102">
        <v>2010</v>
      </c>
      <c r="D507" s="103">
        <v>78930</v>
      </c>
      <c r="E507" s="103">
        <v>51869</v>
      </c>
      <c r="F507" s="78">
        <f t="shared" si="155"/>
        <v>0.65715190675281898</v>
      </c>
      <c r="G507" s="81" t="s">
        <v>4</v>
      </c>
      <c r="H507" s="93">
        <v>26692</v>
      </c>
      <c r="I507" s="106">
        <v>10864</v>
      </c>
      <c r="J507" s="81" t="s">
        <v>8</v>
      </c>
      <c r="K507" s="106">
        <v>15828</v>
      </c>
      <c r="L507" s="94">
        <v>0.30515336713643987</v>
      </c>
      <c r="M507" s="95">
        <v>0.20053211706575447</v>
      </c>
      <c r="N507" s="107">
        <f t="shared" si="156"/>
        <v>7915</v>
      </c>
      <c r="O507" s="107">
        <f t="shared" si="157"/>
        <v>7915</v>
      </c>
      <c r="P507" s="108">
        <f t="shared" si="158"/>
        <v>3947</v>
      </c>
      <c r="Q507" s="96" t="str">
        <f t="shared" si="159"/>
        <v/>
      </c>
      <c r="R507" s="109">
        <f t="shared" si="160"/>
        <v>790</v>
      </c>
      <c r="S507" s="85" t="str">
        <f t="shared" si="161"/>
        <v/>
      </c>
      <c r="T507" s="78">
        <f t="shared" si="162"/>
        <v>0.20053211706575447</v>
      </c>
      <c r="U507" s="104">
        <f t="shared" si="163"/>
        <v>0.85768402381857345</v>
      </c>
      <c r="W507" s="13" t="str">
        <f t="shared" si="164"/>
        <v>Con</v>
      </c>
      <c r="X507" s="13" t="str">
        <f t="shared" si="165"/>
        <v>Con</v>
      </c>
      <c r="Y507" s="13" t="str">
        <f t="shared" si="166"/>
        <v>Con</v>
      </c>
      <c r="Z507" s="13" t="str">
        <f t="shared" si="167"/>
        <v>Con</v>
      </c>
      <c r="AA507" s="13" t="str">
        <f t="shared" si="175"/>
        <v>Con</v>
      </c>
      <c r="AB507" s="13" t="str">
        <f t="shared" si="176"/>
        <v>Con</v>
      </c>
      <c r="AC507" s="13" t="str">
        <f t="shared" si="177"/>
        <v>Con</v>
      </c>
    </row>
    <row r="508" spans="1:29" ht="15.75" x14ac:dyDescent="0.25">
      <c r="A508" s="100" t="s">
        <v>522</v>
      </c>
      <c r="B508" s="101" t="s">
        <v>662</v>
      </c>
      <c r="C508" s="102">
        <v>2010</v>
      </c>
      <c r="D508" s="103">
        <v>75855</v>
      </c>
      <c r="E508" s="103">
        <v>48578</v>
      </c>
      <c r="F508" s="78">
        <f t="shared" si="155"/>
        <v>0.64040603783534378</v>
      </c>
      <c r="G508" s="81" t="s">
        <v>4</v>
      </c>
      <c r="H508" s="93">
        <v>24313</v>
      </c>
      <c r="I508" s="106">
        <v>11930</v>
      </c>
      <c r="J508" s="81" t="s">
        <v>7</v>
      </c>
      <c r="K508" s="106">
        <v>12383</v>
      </c>
      <c r="L508" s="94">
        <v>0.25490962987360533</v>
      </c>
      <c r="M508" s="95">
        <v>0.16324566607342958</v>
      </c>
      <c r="N508" s="107">
        <f t="shared" si="156"/>
        <v>6192</v>
      </c>
      <c r="O508" s="107">
        <f t="shared" si="157"/>
        <v>6192</v>
      </c>
      <c r="P508" s="108">
        <f t="shared" si="158"/>
        <v>3793</v>
      </c>
      <c r="Q508" s="96" t="str">
        <f t="shared" si="159"/>
        <v/>
      </c>
      <c r="R508" s="109">
        <f t="shared" si="160"/>
        <v>759</v>
      </c>
      <c r="S508" s="85" t="str">
        <f t="shared" si="161"/>
        <v/>
      </c>
      <c r="T508" s="78">
        <f t="shared" si="162"/>
        <v>0.16324566607342958</v>
      </c>
      <c r="U508" s="104">
        <f t="shared" si="163"/>
        <v>0.80365170390877338</v>
      </c>
      <c r="W508" s="13" t="str">
        <f t="shared" si="164"/>
        <v>Con</v>
      </c>
      <c r="X508" s="13" t="str">
        <f t="shared" si="165"/>
        <v>Con</v>
      </c>
      <c r="Y508" s="13" t="str">
        <f t="shared" si="166"/>
        <v>Con</v>
      </c>
      <c r="Z508" s="13" t="str">
        <f t="shared" si="167"/>
        <v>Lab</v>
      </c>
      <c r="AA508" s="13" t="str">
        <f t="shared" si="175"/>
        <v>Con</v>
      </c>
      <c r="AB508" s="13" t="str">
        <f t="shared" si="176"/>
        <v>Con</v>
      </c>
      <c r="AC508" s="13" t="str">
        <f t="shared" si="177"/>
        <v>Con</v>
      </c>
    </row>
    <row r="509" spans="1:29" ht="15.75" x14ac:dyDescent="0.25">
      <c r="A509" s="100" t="s">
        <v>523</v>
      </c>
      <c r="B509" s="101" t="s">
        <v>667</v>
      </c>
      <c r="C509" s="102">
        <v>2010</v>
      </c>
      <c r="D509" s="103">
        <v>77381</v>
      </c>
      <c r="E509" s="103">
        <v>54724</v>
      </c>
      <c r="F509" s="78">
        <f t="shared" si="155"/>
        <v>0.70720202633721452</v>
      </c>
      <c r="G509" s="81" t="s">
        <v>4</v>
      </c>
      <c r="H509" s="93">
        <v>27685</v>
      </c>
      <c r="I509" s="106">
        <v>17735</v>
      </c>
      <c r="J509" s="81" t="s">
        <v>8</v>
      </c>
      <c r="K509" s="106">
        <v>9950</v>
      </c>
      <c r="L509" s="94">
        <v>0.18182150427600322</v>
      </c>
      <c r="M509" s="95">
        <v>0.12858453625566998</v>
      </c>
      <c r="N509" s="107">
        <f t="shared" si="156"/>
        <v>4976</v>
      </c>
      <c r="O509" s="107">
        <f t="shared" si="157"/>
        <v>4976</v>
      </c>
      <c r="P509" s="108">
        <f t="shared" si="158"/>
        <v>3870</v>
      </c>
      <c r="Q509" s="96" t="str">
        <f t="shared" si="159"/>
        <v/>
      </c>
      <c r="R509" s="109">
        <f t="shared" si="160"/>
        <v>774</v>
      </c>
      <c r="S509" s="85" t="str">
        <f t="shared" si="161"/>
        <v/>
      </c>
      <c r="T509" s="78">
        <f t="shared" si="162"/>
        <v>0.12858453625566998</v>
      </c>
      <c r="U509" s="104">
        <f t="shared" si="163"/>
        <v>0.83578656259288453</v>
      </c>
      <c r="W509" s="13" t="str">
        <f t="shared" si="164"/>
        <v>Con</v>
      </c>
      <c r="X509" s="13" t="str">
        <f t="shared" si="165"/>
        <v>Con</v>
      </c>
      <c r="Y509" s="13" t="str">
        <f t="shared" si="166"/>
        <v>Con</v>
      </c>
      <c r="Z509" s="13" t="str">
        <f t="shared" si="167"/>
        <v>LD</v>
      </c>
      <c r="AA509" s="13" t="str">
        <f t="shared" si="175"/>
        <v>Con</v>
      </c>
      <c r="AB509" s="13" t="str">
        <f t="shared" si="176"/>
        <v>Con</v>
      </c>
      <c r="AC509" s="13" t="str">
        <f t="shared" si="177"/>
        <v>Con</v>
      </c>
    </row>
    <row r="510" spans="1:29" ht="15.75" x14ac:dyDescent="0.25">
      <c r="A510" s="100" t="s">
        <v>524</v>
      </c>
      <c r="B510" s="101" t="s">
        <v>665</v>
      </c>
      <c r="C510" s="102">
        <v>2010</v>
      </c>
      <c r="D510" s="103">
        <v>84806</v>
      </c>
      <c r="E510" s="103">
        <v>59530</v>
      </c>
      <c r="F510" s="78">
        <f t="shared" si="155"/>
        <v>0.70195505035021111</v>
      </c>
      <c r="G510" s="81" t="s">
        <v>4</v>
      </c>
      <c r="H510" s="93">
        <v>30719</v>
      </c>
      <c r="I510" s="106">
        <v>10814</v>
      </c>
      <c r="J510" s="81" t="s">
        <v>8</v>
      </c>
      <c r="K510" s="106">
        <v>19905</v>
      </c>
      <c r="L510" s="94">
        <v>0.33436922560053756</v>
      </c>
      <c r="M510" s="95">
        <v>0.2347121665919864</v>
      </c>
      <c r="N510" s="107">
        <f t="shared" si="156"/>
        <v>9953</v>
      </c>
      <c r="O510" s="107">
        <f t="shared" si="157"/>
        <v>9953</v>
      </c>
      <c r="P510" s="108">
        <f t="shared" si="158"/>
        <v>4241</v>
      </c>
      <c r="Q510" s="96" t="str">
        <f t="shared" si="159"/>
        <v/>
      </c>
      <c r="R510" s="109">
        <f t="shared" si="160"/>
        <v>849</v>
      </c>
      <c r="S510" s="85" t="str">
        <f t="shared" si="161"/>
        <v/>
      </c>
      <c r="T510" s="78">
        <f t="shared" si="162"/>
        <v>0.2347121665919864</v>
      </c>
      <c r="U510" s="104">
        <f t="shared" si="163"/>
        <v>0.93666721694219746</v>
      </c>
      <c r="W510" s="13" t="str">
        <f t="shared" si="164"/>
        <v>Con</v>
      </c>
      <c r="X510" s="13" t="str">
        <f t="shared" si="165"/>
        <v>Con</v>
      </c>
      <c r="Y510" s="13" t="str">
        <f t="shared" si="166"/>
        <v>Con</v>
      </c>
      <c r="Z510" s="13" t="str">
        <f t="shared" si="167"/>
        <v>Con</v>
      </c>
      <c r="AA510" s="13" t="str">
        <f t="shared" si="175"/>
        <v>Con</v>
      </c>
      <c r="AB510" s="13" t="str">
        <f t="shared" si="176"/>
        <v>Con</v>
      </c>
      <c r="AC510" s="13" t="str">
        <f t="shared" si="177"/>
        <v>Con</v>
      </c>
    </row>
    <row r="511" spans="1:29" ht="15.75" x14ac:dyDescent="0.25">
      <c r="A511" s="100" t="s">
        <v>525</v>
      </c>
      <c r="B511" s="101" t="s">
        <v>662</v>
      </c>
      <c r="C511" s="102">
        <v>2010</v>
      </c>
      <c r="D511" s="103">
        <v>77473</v>
      </c>
      <c r="E511" s="103">
        <v>47742</v>
      </c>
      <c r="F511" s="78">
        <f t="shared" si="155"/>
        <v>0.61624049668916914</v>
      </c>
      <c r="G511" s="81" t="s">
        <v>7</v>
      </c>
      <c r="H511" s="93">
        <v>21884</v>
      </c>
      <c r="I511" s="106">
        <v>16361</v>
      </c>
      <c r="J511" s="81" t="s">
        <v>4</v>
      </c>
      <c r="K511" s="106">
        <v>5523</v>
      </c>
      <c r="L511" s="94">
        <v>0.1156843031293201</v>
      </c>
      <c r="M511" s="95">
        <v>7.1289352419552615E-2</v>
      </c>
      <c r="N511" s="107">
        <f t="shared" si="156"/>
        <v>2762</v>
      </c>
      <c r="O511" s="107" t="str">
        <f t="shared" si="157"/>
        <v/>
      </c>
      <c r="P511" s="108">
        <f t="shared" si="158"/>
        <v>3874</v>
      </c>
      <c r="Q511" s="96" t="str">
        <f t="shared" si="159"/>
        <v/>
      </c>
      <c r="R511" s="109">
        <f t="shared" si="160"/>
        <v>775</v>
      </c>
      <c r="S511" s="85" t="str">
        <f t="shared" si="161"/>
        <v/>
      </c>
      <c r="T511" s="78">
        <f t="shared" si="162"/>
        <v>7.1289352419552615E-2</v>
      </c>
      <c r="U511" s="104">
        <f t="shared" si="163"/>
        <v>0.68752984910872172</v>
      </c>
      <c r="W511" s="13" t="str">
        <f t="shared" si="164"/>
        <v>Lab</v>
      </c>
      <c r="X511" s="13" t="str">
        <f t="shared" si="165"/>
        <v>Lab</v>
      </c>
      <c r="Y511" s="13" t="str">
        <f t="shared" si="166"/>
        <v>Con</v>
      </c>
      <c r="Z511" s="13" t="str">
        <f t="shared" si="167"/>
        <v>Con</v>
      </c>
      <c r="AA511" s="13" t="str">
        <f t="shared" si="175"/>
        <v>Lab</v>
      </c>
      <c r="AB511" s="13" t="str">
        <f t="shared" si="176"/>
        <v>Lab</v>
      </c>
      <c r="AC511" s="13" t="str">
        <f t="shared" si="177"/>
        <v>Lab</v>
      </c>
    </row>
    <row r="512" spans="1:29" ht="15.75" x14ac:dyDescent="0.25">
      <c r="A512" s="100" t="s">
        <v>526</v>
      </c>
      <c r="B512" s="101" t="s">
        <v>663</v>
      </c>
      <c r="C512" s="102">
        <v>2010</v>
      </c>
      <c r="D512" s="103">
        <v>76288</v>
      </c>
      <c r="E512" s="103">
        <v>55129</v>
      </c>
      <c r="F512" s="78">
        <f t="shared" si="155"/>
        <v>0.72264314177852351</v>
      </c>
      <c r="G512" s="81" t="s">
        <v>8</v>
      </c>
      <c r="H512" s="93">
        <v>23635</v>
      </c>
      <c r="I512" s="106">
        <v>23460</v>
      </c>
      <c r="J512" s="81" t="s">
        <v>4</v>
      </c>
      <c r="K512" s="106">
        <v>175</v>
      </c>
      <c r="L512" s="94">
        <v>3.1743728346242451E-3</v>
      </c>
      <c r="M512" s="95">
        <v>2.2939387583892617E-3</v>
      </c>
      <c r="N512" s="107">
        <f t="shared" si="156"/>
        <v>88</v>
      </c>
      <c r="O512" s="107" t="str">
        <f t="shared" si="157"/>
        <v/>
      </c>
      <c r="P512" s="108">
        <f t="shared" si="158"/>
        <v>3815</v>
      </c>
      <c r="Q512" s="96" t="str">
        <f t="shared" si="159"/>
        <v>YES</v>
      </c>
      <c r="R512" s="109">
        <f t="shared" si="160"/>
        <v>763</v>
      </c>
      <c r="S512" s="85" t="str">
        <f t="shared" si="161"/>
        <v>YES</v>
      </c>
      <c r="T512" s="78">
        <f t="shared" si="162"/>
        <v>2.2939387583892617E-3</v>
      </c>
      <c r="U512" s="104">
        <f t="shared" si="163"/>
        <v>0.72493708053691275</v>
      </c>
      <c r="W512" s="13" t="str">
        <f t="shared" si="164"/>
        <v>Con</v>
      </c>
      <c r="X512" s="13" t="str">
        <f t="shared" si="165"/>
        <v>Con</v>
      </c>
      <c r="Y512" s="13" t="str">
        <f t="shared" si="166"/>
        <v>Con</v>
      </c>
      <c r="Z512" s="13" t="str">
        <f t="shared" si="167"/>
        <v>Con</v>
      </c>
      <c r="AA512" s="13" t="str">
        <f>J512</f>
        <v>Con</v>
      </c>
      <c r="AB512" s="13" t="str">
        <f t="shared" si="176"/>
        <v>LD</v>
      </c>
      <c r="AC512" s="13" t="str">
        <f t="shared" si="177"/>
        <v>LD</v>
      </c>
    </row>
    <row r="513" spans="1:29" ht="15.75" x14ac:dyDescent="0.25">
      <c r="A513" s="100" t="s">
        <v>527</v>
      </c>
      <c r="B513" s="101" t="s">
        <v>669</v>
      </c>
      <c r="C513" s="102">
        <v>2010</v>
      </c>
      <c r="D513" s="103">
        <v>77306</v>
      </c>
      <c r="E513" s="103">
        <v>57941</v>
      </c>
      <c r="F513" s="78">
        <f t="shared" si="155"/>
        <v>0.74950197914780226</v>
      </c>
      <c r="G513" s="81" t="s">
        <v>4</v>
      </c>
      <c r="H513" s="93">
        <v>28549</v>
      </c>
      <c r="I513" s="106">
        <v>20687</v>
      </c>
      <c r="J513" s="81" t="s">
        <v>8</v>
      </c>
      <c r="K513" s="106">
        <v>7862</v>
      </c>
      <c r="L513" s="94">
        <v>0.13568975336980721</v>
      </c>
      <c r="M513" s="95">
        <v>0.10169973870074768</v>
      </c>
      <c r="N513" s="107">
        <f t="shared" si="156"/>
        <v>3932</v>
      </c>
      <c r="O513" s="107">
        <f t="shared" si="157"/>
        <v>3932</v>
      </c>
      <c r="P513" s="108">
        <f t="shared" si="158"/>
        <v>3866</v>
      </c>
      <c r="Q513" s="96" t="str">
        <f t="shared" si="159"/>
        <v/>
      </c>
      <c r="R513" s="109">
        <f t="shared" si="160"/>
        <v>774</v>
      </c>
      <c r="S513" s="85" t="str">
        <f t="shared" si="161"/>
        <v/>
      </c>
      <c r="T513" s="78">
        <f t="shared" si="162"/>
        <v>0.10169973870074768</v>
      </c>
      <c r="U513" s="104">
        <f t="shared" si="163"/>
        <v>0.85120171784854992</v>
      </c>
      <c r="W513" s="13" t="str">
        <f t="shared" si="164"/>
        <v>Con</v>
      </c>
      <c r="X513" s="13" t="str">
        <f t="shared" si="165"/>
        <v>Con</v>
      </c>
      <c r="Y513" s="13" t="str">
        <f t="shared" si="166"/>
        <v>Con</v>
      </c>
      <c r="Z513" s="13" t="str">
        <f t="shared" si="167"/>
        <v>Con</v>
      </c>
      <c r="AA513" s="13" t="str">
        <f>G513</f>
        <v>Con</v>
      </c>
      <c r="AB513" s="13" t="str">
        <f t="shared" si="176"/>
        <v>Con</v>
      </c>
      <c r="AC513" s="13" t="str">
        <f t="shared" si="177"/>
        <v>Con</v>
      </c>
    </row>
    <row r="514" spans="1:29" ht="15.75" x14ac:dyDescent="0.25">
      <c r="A514" s="100" t="s">
        <v>528</v>
      </c>
      <c r="B514" s="101" t="s">
        <v>669</v>
      </c>
      <c r="C514" s="102">
        <v>2010</v>
      </c>
      <c r="D514" s="103">
        <v>67881</v>
      </c>
      <c r="E514" s="103">
        <v>51203</v>
      </c>
      <c r="F514" s="78">
        <f t="shared" ref="F514:F577" si="178">E514/D514</f>
        <v>0.75430532844242126</v>
      </c>
      <c r="G514" s="81" t="s">
        <v>4</v>
      </c>
      <c r="H514" s="93">
        <v>21130</v>
      </c>
      <c r="I514" s="106">
        <v>16216</v>
      </c>
      <c r="J514" s="81" t="s">
        <v>7</v>
      </c>
      <c r="K514" s="106">
        <v>4914</v>
      </c>
      <c r="L514" s="94">
        <v>9.5970939202781089E-2</v>
      </c>
      <c r="M514" s="95">
        <v>7.2391390816281431E-2</v>
      </c>
      <c r="N514" s="107">
        <f t="shared" ref="N514:N577" si="179">EVEN(K514+1)/2</f>
        <v>2458</v>
      </c>
      <c r="O514" s="107">
        <f t="shared" ref="O514:O577" si="180">IF(G514="con",N514,"")</f>
        <v>2458</v>
      </c>
      <c r="P514" s="108">
        <f t="shared" ref="P514:P577" si="181">ROUNDUP((D514/10)/2,0)</f>
        <v>3395</v>
      </c>
      <c r="Q514" s="96" t="str">
        <f t="shared" ref="Q514:Q577" si="182">IF(P514&gt;K514,"YES","")</f>
        <v/>
      </c>
      <c r="R514" s="109">
        <f t="shared" ref="R514:R577" si="183">ROUNDUP(D514/100,0)</f>
        <v>679</v>
      </c>
      <c r="S514" s="85" t="str">
        <f t="shared" ref="S514:S577" si="184">IF(R514&gt;K514,"YES","")</f>
        <v/>
      </c>
      <c r="T514" s="78">
        <f t="shared" ref="T514:T577" si="185">K514/D514</f>
        <v>7.2391390816281431E-2</v>
      </c>
      <c r="U514" s="104">
        <f t="shared" ref="U514:U577" si="186">F514+T514</f>
        <v>0.82669671925870269</v>
      </c>
      <c r="W514" s="13" t="str">
        <f t="shared" ref="W514:W577" si="187">IF(Q514="YES",J514,G514)</f>
        <v>Con</v>
      </c>
      <c r="X514" s="13" t="str">
        <f t="shared" ref="X514:X577" si="188">IF(S514="YES",J514,G514)</f>
        <v>Con</v>
      </c>
      <c r="Y514" s="13" t="str">
        <f t="shared" ref="Y514:Y577" si="189">IF(U514&lt;74%,J514,G514)</f>
        <v>Con</v>
      </c>
      <c r="Z514" s="13" t="str">
        <f t="shared" ref="Z514:Z577" si="190">IF(U514&lt;84.5%,J514,G514)</f>
        <v>Lab</v>
      </c>
      <c r="AA514" s="13" t="str">
        <f>G514</f>
        <v>Con</v>
      </c>
      <c r="AB514" s="13" t="str">
        <f>J514</f>
        <v>Lab</v>
      </c>
      <c r="AC514" s="13" t="str">
        <f>J514</f>
        <v>Lab</v>
      </c>
    </row>
    <row r="515" spans="1:29" ht="15.75" x14ac:dyDescent="0.25">
      <c r="A515" s="100" t="s">
        <v>529</v>
      </c>
      <c r="B515" s="101" t="s">
        <v>669</v>
      </c>
      <c r="C515" s="102">
        <v>2010</v>
      </c>
      <c r="D515" s="103">
        <v>81548</v>
      </c>
      <c r="E515" s="103">
        <v>60612</v>
      </c>
      <c r="F515" s="78">
        <f t="shared" si="178"/>
        <v>0.7432677686761171</v>
      </c>
      <c r="G515" s="81" t="s">
        <v>8</v>
      </c>
      <c r="H515" s="93">
        <v>28793</v>
      </c>
      <c r="I515" s="106">
        <v>26976</v>
      </c>
      <c r="J515" s="81" t="s">
        <v>4</v>
      </c>
      <c r="K515" s="106">
        <v>1817</v>
      </c>
      <c r="L515" s="94">
        <v>2.9977562198904507E-2</v>
      </c>
      <c r="M515" s="95">
        <v>2.2281355765929267E-2</v>
      </c>
      <c r="N515" s="107">
        <f t="shared" si="179"/>
        <v>909</v>
      </c>
      <c r="O515" s="107" t="str">
        <f t="shared" si="180"/>
        <v/>
      </c>
      <c r="P515" s="108">
        <f t="shared" si="181"/>
        <v>4078</v>
      </c>
      <c r="Q515" s="96" t="str">
        <f t="shared" si="182"/>
        <v>YES</v>
      </c>
      <c r="R515" s="109">
        <f t="shared" si="183"/>
        <v>816</v>
      </c>
      <c r="S515" s="85" t="str">
        <f t="shared" si="184"/>
        <v/>
      </c>
      <c r="T515" s="78">
        <f t="shared" si="185"/>
        <v>2.2281355765929267E-2</v>
      </c>
      <c r="U515" s="104">
        <f t="shared" si="186"/>
        <v>0.76554912444204637</v>
      </c>
      <c r="W515" s="13" t="str">
        <f t="shared" si="187"/>
        <v>Con</v>
      </c>
      <c r="X515" s="13" t="str">
        <f t="shared" si="188"/>
        <v>LD</v>
      </c>
      <c r="Y515" s="13" t="str">
        <f t="shared" si="189"/>
        <v>LD</v>
      </c>
      <c r="Z515" s="13" t="str">
        <f t="shared" si="190"/>
        <v>Con</v>
      </c>
      <c r="AA515" s="13" t="str">
        <f>J515</f>
        <v>Con</v>
      </c>
      <c r="AB515" s="13" t="str">
        <f>G515</f>
        <v>LD</v>
      </c>
      <c r="AC515" s="13" t="str">
        <f t="shared" ref="AC515:AC523" si="191">G515</f>
        <v>LD</v>
      </c>
    </row>
    <row r="516" spans="1:29" ht="15.75" x14ac:dyDescent="0.25">
      <c r="A516" s="100" t="s">
        <v>530</v>
      </c>
      <c r="B516" s="101" t="s">
        <v>665</v>
      </c>
      <c r="C516" s="102">
        <v>2010</v>
      </c>
      <c r="D516" s="103">
        <v>76243</v>
      </c>
      <c r="E516" s="103">
        <v>50188</v>
      </c>
      <c r="F516" s="78">
        <f t="shared" si="178"/>
        <v>0.65826370945529422</v>
      </c>
      <c r="G516" s="81" t="s">
        <v>4</v>
      </c>
      <c r="H516" s="93">
        <v>29639</v>
      </c>
      <c r="I516" s="106">
        <v>7759</v>
      </c>
      <c r="J516" s="81" t="s">
        <v>8</v>
      </c>
      <c r="K516" s="106">
        <v>21880</v>
      </c>
      <c r="L516" s="94">
        <v>0.4359607874392285</v>
      </c>
      <c r="M516" s="95">
        <v>0.28697716511679761</v>
      </c>
      <c r="N516" s="107">
        <f t="shared" si="179"/>
        <v>10941</v>
      </c>
      <c r="O516" s="107">
        <f t="shared" si="180"/>
        <v>10941</v>
      </c>
      <c r="P516" s="108">
        <f t="shared" si="181"/>
        <v>3813</v>
      </c>
      <c r="Q516" s="96" t="str">
        <f t="shared" si="182"/>
        <v/>
      </c>
      <c r="R516" s="109">
        <f t="shared" si="183"/>
        <v>763</v>
      </c>
      <c r="S516" s="85" t="str">
        <f t="shared" si="184"/>
        <v/>
      </c>
      <c r="T516" s="78">
        <f t="shared" si="185"/>
        <v>0.28697716511679761</v>
      </c>
      <c r="U516" s="104">
        <f t="shared" si="186"/>
        <v>0.94524087457209183</v>
      </c>
      <c r="W516" s="13" t="str">
        <f t="shared" si="187"/>
        <v>Con</v>
      </c>
      <c r="X516" s="13" t="str">
        <f t="shared" si="188"/>
        <v>Con</v>
      </c>
      <c r="Y516" s="13" t="str">
        <f t="shared" si="189"/>
        <v>Con</v>
      </c>
      <c r="Z516" s="13" t="str">
        <f t="shared" si="190"/>
        <v>Con</v>
      </c>
      <c r="AA516" s="13" t="str">
        <f>G516</f>
        <v>Con</v>
      </c>
      <c r="AB516" s="13" t="str">
        <f>G516</f>
        <v>Con</v>
      </c>
      <c r="AC516" s="13" t="str">
        <f t="shared" si="191"/>
        <v>Con</v>
      </c>
    </row>
    <row r="517" spans="1:29" ht="15.75" x14ac:dyDescent="0.25">
      <c r="A517" s="100" t="s">
        <v>531</v>
      </c>
      <c r="B517" s="101" t="s">
        <v>664</v>
      </c>
      <c r="C517" s="102">
        <v>2010</v>
      </c>
      <c r="D517" s="103">
        <v>75822</v>
      </c>
      <c r="E517" s="103">
        <v>51458</v>
      </c>
      <c r="F517" s="78">
        <f t="shared" si="178"/>
        <v>0.67866846034132577</v>
      </c>
      <c r="G517" s="81" t="s">
        <v>4</v>
      </c>
      <c r="H517" s="93">
        <v>23396</v>
      </c>
      <c r="I517" s="106">
        <v>17842</v>
      </c>
      <c r="J517" s="81" t="s">
        <v>7</v>
      </c>
      <c r="K517" s="106">
        <v>5554</v>
      </c>
      <c r="L517" s="94">
        <v>0.10793268296474795</v>
      </c>
      <c r="M517" s="95">
        <v>7.3250507768193932E-2</v>
      </c>
      <c r="N517" s="107">
        <f t="shared" si="179"/>
        <v>2778</v>
      </c>
      <c r="O517" s="107">
        <f t="shared" si="180"/>
        <v>2778</v>
      </c>
      <c r="P517" s="108">
        <f t="shared" si="181"/>
        <v>3792</v>
      </c>
      <c r="Q517" s="96" t="str">
        <f t="shared" si="182"/>
        <v/>
      </c>
      <c r="R517" s="109">
        <f t="shared" si="183"/>
        <v>759</v>
      </c>
      <c r="S517" s="85" t="str">
        <f t="shared" si="184"/>
        <v/>
      </c>
      <c r="T517" s="78">
        <f t="shared" si="185"/>
        <v>7.3250507768193932E-2</v>
      </c>
      <c r="U517" s="104">
        <f t="shared" si="186"/>
        <v>0.75191896810951975</v>
      </c>
      <c r="W517" s="13" t="str">
        <f t="shared" si="187"/>
        <v>Con</v>
      </c>
      <c r="X517" s="13" t="str">
        <f t="shared" si="188"/>
        <v>Con</v>
      </c>
      <c r="Y517" s="13" t="str">
        <f t="shared" si="189"/>
        <v>Con</v>
      </c>
      <c r="Z517" s="13" t="str">
        <f t="shared" si="190"/>
        <v>Lab</v>
      </c>
      <c r="AA517" s="13" t="str">
        <f>G517</f>
        <v>Con</v>
      </c>
      <c r="AB517" s="13" t="str">
        <f>J517</f>
        <v>Lab</v>
      </c>
      <c r="AC517" s="13" t="str">
        <f t="shared" si="191"/>
        <v>Con</v>
      </c>
    </row>
    <row r="518" spans="1:29" ht="15.75" x14ac:dyDescent="0.25">
      <c r="A518" s="100" t="s">
        <v>532</v>
      </c>
      <c r="B518" s="101" t="s">
        <v>670</v>
      </c>
      <c r="C518" s="102">
        <v>2010</v>
      </c>
      <c r="D518" s="103">
        <v>64084</v>
      </c>
      <c r="E518" s="103">
        <v>36518</v>
      </c>
      <c r="F518" s="78">
        <f t="shared" si="178"/>
        <v>0.56984582735160105</v>
      </c>
      <c r="G518" s="81" t="s">
        <v>7</v>
      </c>
      <c r="H518" s="93">
        <v>18995</v>
      </c>
      <c r="I518" s="106">
        <v>7886</v>
      </c>
      <c r="J518" s="81" t="s">
        <v>4</v>
      </c>
      <c r="K518" s="106">
        <v>11109</v>
      </c>
      <c r="L518" s="94">
        <v>0.3042061449148365</v>
      </c>
      <c r="M518" s="95">
        <v>0.17335060233443605</v>
      </c>
      <c r="N518" s="107">
        <f t="shared" si="179"/>
        <v>5555</v>
      </c>
      <c r="O518" s="107" t="str">
        <f t="shared" si="180"/>
        <v/>
      </c>
      <c r="P518" s="108">
        <f t="shared" si="181"/>
        <v>3205</v>
      </c>
      <c r="Q518" s="96" t="str">
        <f t="shared" si="182"/>
        <v/>
      </c>
      <c r="R518" s="109">
        <f t="shared" si="183"/>
        <v>641</v>
      </c>
      <c r="S518" s="85" t="str">
        <f t="shared" si="184"/>
        <v/>
      </c>
      <c r="T518" s="78">
        <f t="shared" si="185"/>
        <v>0.17335060233443605</v>
      </c>
      <c r="U518" s="104">
        <f t="shared" si="186"/>
        <v>0.74319642968603716</v>
      </c>
      <c r="W518" s="13" t="str">
        <f t="shared" si="187"/>
        <v>Lab</v>
      </c>
      <c r="X518" s="13" t="str">
        <f t="shared" si="188"/>
        <v>Lab</v>
      </c>
      <c r="Y518" s="13" t="str">
        <f t="shared" si="189"/>
        <v>Lab</v>
      </c>
      <c r="Z518" s="13" t="str">
        <f t="shared" si="190"/>
        <v>Con</v>
      </c>
      <c r="AA518" s="13" t="str">
        <f>G518</f>
        <v>Lab</v>
      </c>
      <c r="AB518" s="13" t="str">
        <f t="shared" ref="AB518:AB523" si="192">G518</f>
        <v>Lab</v>
      </c>
      <c r="AC518" s="13" t="str">
        <f t="shared" si="191"/>
        <v>Lab</v>
      </c>
    </row>
    <row r="519" spans="1:29" ht="15.75" x14ac:dyDescent="0.25">
      <c r="A519" s="100" t="s">
        <v>533</v>
      </c>
      <c r="B519" s="101" t="s">
        <v>662</v>
      </c>
      <c r="C519" s="102">
        <v>2010</v>
      </c>
      <c r="D519" s="103">
        <v>74532</v>
      </c>
      <c r="E519" s="103">
        <v>44412</v>
      </c>
      <c r="F519" s="78">
        <f t="shared" si="178"/>
        <v>0.59587828047013358</v>
      </c>
      <c r="G519" s="81" t="s">
        <v>7</v>
      </c>
      <c r="H519" s="93">
        <v>16326</v>
      </c>
      <c r="I519" s="106">
        <v>16134</v>
      </c>
      <c r="J519" s="81" t="s">
        <v>4</v>
      </c>
      <c r="K519" s="106">
        <v>192</v>
      </c>
      <c r="L519" s="94">
        <v>4.3231559038097809E-3</v>
      </c>
      <c r="M519" s="95">
        <v>2.5760747061664788E-3</v>
      </c>
      <c r="N519" s="107">
        <f t="shared" si="179"/>
        <v>97</v>
      </c>
      <c r="O519" s="107" t="str">
        <f t="shared" si="180"/>
        <v/>
      </c>
      <c r="P519" s="108">
        <f t="shared" si="181"/>
        <v>3727</v>
      </c>
      <c r="Q519" s="96" t="str">
        <f t="shared" si="182"/>
        <v>YES</v>
      </c>
      <c r="R519" s="109">
        <f t="shared" si="183"/>
        <v>746</v>
      </c>
      <c r="S519" s="85" t="str">
        <f t="shared" si="184"/>
        <v>YES</v>
      </c>
      <c r="T519" s="78">
        <f t="shared" si="185"/>
        <v>2.5760747061664788E-3</v>
      </c>
      <c r="U519" s="104">
        <f t="shared" si="186"/>
        <v>0.59845435517630008</v>
      </c>
      <c r="W519" s="13" t="str">
        <f t="shared" si="187"/>
        <v>Con</v>
      </c>
      <c r="X519" s="13" t="str">
        <f t="shared" si="188"/>
        <v>Con</v>
      </c>
      <c r="Y519" s="13" t="str">
        <f t="shared" si="189"/>
        <v>Con</v>
      </c>
      <c r="Z519" s="13" t="str">
        <f t="shared" si="190"/>
        <v>Con</v>
      </c>
      <c r="AA519" s="13" t="str">
        <f>J519</f>
        <v>Con</v>
      </c>
      <c r="AB519" s="13" t="str">
        <f t="shared" si="192"/>
        <v>Lab</v>
      </c>
      <c r="AC519" s="13" t="str">
        <f t="shared" si="191"/>
        <v>Lab</v>
      </c>
    </row>
    <row r="520" spans="1:29" ht="15.75" x14ac:dyDescent="0.25">
      <c r="A520" s="100" t="s">
        <v>534</v>
      </c>
      <c r="B520" s="101" t="s">
        <v>662</v>
      </c>
      <c r="C520" s="102">
        <v>2010</v>
      </c>
      <c r="D520" s="103">
        <v>71931</v>
      </c>
      <c r="E520" s="103">
        <v>44187</v>
      </c>
      <c r="F520" s="78">
        <f t="shared" si="178"/>
        <v>0.61429703465821417</v>
      </c>
      <c r="G520" s="81" t="s">
        <v>7</v>
      </c>
      <c r="H520" s="93">
        <v>17001</v>
      </c>
      <c r="I520" s="106">
        <v>14588</v>
      </c>
      <c r="J520" s="81" t="s">
        <v>4</v>
      </c>
      <c r="K520" s="106">
        <v>2413</v>
      </c>
      <c r="L520" s="94">
        <v>5.4608821599112858E-2</v>
      </c>
      <c r="M520" s="95">
        <v>3.3546037174514466E-2</v>
      </c>
      <c r="N520" s="107">
        <f t="shared" si="179"/>
        <v>1207</v>
      </c>
      <c r="O520" s="107" t="str">
        <f t="shared" si="180"/>
        <v/>
      </c>
      <c r="P520" s="108">
        <f t="shared" si="181"/>
        <v>3597</v>
      </c>
      <c r="Q520" s="96" t="str">
        <f t="shared" si="182"/>
        <v>YES</v>
      </c>
      <c r="R520" s="109">
        <f t="shared" si="183"/>
        <v>720</v>
      </c>
      <c r="S520" s="85" t="str">
        <f t="shared" si="184"/>
        <v/>
      </c>
      <c r="T520" s="78">
        <f t="shared" si="185"/>
        <v>3.3546037174514466E-2</v>
      </c>
      <c r="U520" s="104">
        <f t="shared" si="186"/>
        <v>0.6478430718327286</v>
      </c>
      <c r="W520" s="13" t="str">
        <f t="shared" si="187"/>
        <v>Con</v>
      </c>
      <c r="X520" s="13" t="str">
        <f t="shared" si="188"/>
        <v>Lab</v>
      </c>
      <c r="Y520" s="13" t="str">
        <f t="shared" si="189"/>
        <v>Con</v>
      </c>
      <c r="Z520" s="13" t="str">
        <f t="shared" si="190"/>
        <v>Con</v>
      </c>
      <c r="AA520" s="13" t="str">
        <f>J520</f>
        <v>Con</v>
      </c>
      <c r="AB520" s="13" t="str">
        <f t="shared" si="192"/>
        <v>Lab</v>
      </c>
      <c r="AC520" s="13" t="str">
        <f t="shared" si="191"/>
        <v>Lab</v>
      </c>
    </row>
    <row r="521" spans="1:29" ht="15.75" x14ac:dyDescent="0.25">
      <c r="A521" s="100" t="s">
        <v>535</v>
      </c>
      <c r="B521" s="101" t="s">
        <v>668</v>
      </c>
      <c r="C521" s="102">
        <v>2010</v>
      </c>
      <c r="D521" s="103">
        <v>66918</v>
      </c>
      <c r="E521" s="103">
        <v>43606</v>
      </c>
      <c r="F521" s="78">
        <f t="shared" si="178"/>
        <v>0.65163334229953074</v>
      </c>
      <c r="G521" s="81" t="s">
        <v>4</v>
      </c>
      <c r="H521" s="93">
        <v>20086</v>
      </c>
      <c r="I521" s="106">
        <v>12816</v>
      </c>
      <c r="J521" s="81" t="s">
        <v>8</v>
      </c>
      <c r="K521" s="106">
        <v>7270</v>
      </c>
      <c r="L521" s="94">
        <v>0.16672017612255194</v>
      </c>
      <c r="M521" s="95">
        <v>0.10864042559550495</v>
      </c>
      <c r="N521" s="107">
        <f t="shared" si="179"/>
        <v>3636</v>
      </c>
      <c r="O521" s="107">
        <f t="shared" si="180"/>
        <v>3636</v>
      </c>
      <c r="P521" s="108">
        <f t="shared" si="181"/>
        <v>3346</v>
      </c>
      <c r="Q521" s="96" t="str">
        <f t="shared" si="182"/>
        <v/>
      </c>
      <c r="R521" s="109">
        <f t="shared" si="183"/>
        <v>670</v>
      </c>
      <c r="S521" s="85" t="str">
        <f t="shared" si="184"/>
        <v/>
      </c>
      <c r="T521" s="78">
        <f t="shared" si="185"/>
        <v>0.10864042559550495</v>
      </c>
      <c r="U521" s="104">
        <f t="shared" si="186"/>
        <v>0.76027376789503565</v>
      </c>
      <c r="W521" s="13" t="str">
        <f t="shared" si="187"/>
        <v>Con</v>
      </c>
      <c r="X521" s="13" t="str">
        <f t="shared" si="188"/>
        <v>Con</v>
      </c>
      <c r="Y521" s="13" t="str">
        <f t="shared" si="189"/>
        <v>Con</v>
      </c>
      <c r="Z521" s="13" t="str">
        <f t="shared" si="190"/>
        <v>LD</v>
      </c>
      <c r="AA521" s="13" t="str">
        <f>G521</f>
        <v>Con</v>
      </c>
      <c r="AB521" s="13" t="str">
        <f t="shared" si="192"/>
        <v>Con</v>
      </c>
      <c r="AC521" s="13" t="str">
        <f t="shared" si="191"/>
        <v>Con</v>
      </c>
    </row>
    <row r="522" spans="1:29" ht="15.75" x14ac:dyDescent="0.25">
      <c r="A522" s="100" t="s">
        <v>536</v>
      </c>
      <c r="B522" s="101" t="s">
        <v>664</v>
      </c>
      <c r="C522" s="102">
        <v>2010</v>
      </c>
      <c r="D522" s="103">
        <v>67200</v>
      </c>
      <c r="E522" s="103">
        <v>43757</v>
      </c>
      <c r="F522" s="78">
        <f t="shared" si="178"/>
        <v>0.65114583333333331</v>
      </c>
      <c r="G522" s="81" t="s">
        <v>8</v>
      </c>
      <c r="H522" s="93">
        <v>21707</v>
      </c>
      <c r="I522" s="106">
        <v>15683</v>
      </c>
      <c r="J522" s="81" t="s">
        <v>4</v>
      </c>
      <c r="K522" s="106">
        <v>6024</v>
      </c>
      <c r="L522" s="94">
        <v>0.13766940146719381</v>
      </c>
      <c r="M522" s="95">
        <v>8.9642857142857149E-2</v>
      </c>
      <c r="N522" s="107">
        <f t="shared" si="179"/>
        <v>3013</v>
      </c>
      <c r="O522" s="107" t="str">
        <f t="shared" si="180"/>
        <v/>
      </c>
      <c r="P522" s="108">
        <f t="shared" si="181"/>
        <v>3360</v>
      </c>
      <c r="Q522" s="96" t="str">
        <f t="shared" si="182"/>
        <v/>
      </c>
      <c r="R522" s="109">
        <f t="shared" si="183"/>
        <v>672</v>
      </c>
      <c r="S522" s="85" t="str">
        <f t="shared" si="184"/>
        <v/>
      </c>
      <c r="T522" s="78">
        <f t="shared" si="185"/>
        <v>8.9642857142857149E-2</v>
      </c>
      <c r="U522" s="104">
        <f t="shared" si="186"/>
        <v>0.74078869047619045</v>
      </c>
      <c r="W522" s="13" t="str">
        <f t="shared" si="187"/>
        <v>LD</v>
      </c>
      <c r="X522" s="13" t="str">
        <f t="shared" si="188"/>
        <v>LD</v>
      </c>
      <c r="Y522" s="13" t="str">
        <f t="shared" si="189"/>
        <v>LD</v>
      </c>
      <c r="Z522" s="13" t="str">
        <f t="shared" si="190"/>
        <v>Con</v>
      </c>
      <c r="AA522" s="13" t="str">
        <f>G522</f>
        <v>LD</v>
      </c>
      <c r="AB522" s="13" t="str">
        <f t="shared" si="192"/>
        <v>LD</v>
      </c>
      <c r="AC522" s="13" t="str">
        <f t="shared" si="191"/>
        <v>LD</v>
      </c>
    </row>
    <row r="523" spans="1:29" ht="15.75" x14ac:dyDescent="0.25">
      <c r="A523" s="100" t="s">
        <v>537</v>
      </c>
      <c r="B523" s="101" t="s">
        <v>662</v>
      </c>
      <c r="C523" s="102">
        <v>2010</v>
      </c>
      <c r="D523" s="103">
        <v>70479</v>
      </c>
      <c r="E523" s="103">
        <v>47304</v>
      </c>
      <c r="F523" s="78">
        <f t="shared" si="178"/>
        <v>0.67117864895926449</v>
      </c>
      <c r="G523" s="81" t="s">
        <v>4</v>
      </c>
      <c r="H523" s="93">
        <v>22261</v>
      </c>
      <c r="I523" s="106">
        <v>12242</v>
      </c>
      <c r="J523" s="81" t="s">
        <v>8</v>
      </c>
      <c r="K523" s="106">
        <v>10019</v>
      </c>
      <c r="L523" s="94">
        <v>0.21180027059022494</v>
      </c>
      <c r="M523" s="95">
        <v>0.14215581946395381</v>
      </c>
      <c r="N523" s="107">
        <f t="shared" si="179"/>
        <v>5010</v>
      </c>
      <c r="O523" s="107">
        <f t="shared" si="180"/>
        <v>5010</v>
      </c>
      <c r="P523" s="108">
        <f t="shared" si="181"/>
        <v>3524</v>
      </c>
      <c r="Q523" s="96" t="str">
        <f t="shared" si="182"/>
        <v/>
      </c>
      <c r="R523" s="109">
        <f t="shared" si="183"/>
        <v>705</v>
      </c>
      <c r="S523" s="85" t="str">
        <f t="shared" si="184"/>
        <v/>
      </c>
      <c r="T523" s="78">
        <f t="shared" si="185"/>
        <v>0.14215581946395381</v>
      </c>
      <c r="U523" s="104">
        <f t="shared" si="186"/>
        <v>0.81333446842321833</v>
      </c>
      <c r="W523" s="13" t="str">
        <f t="shared" si="187"/>
        <v>Con</v>
      </c>
      <c r="X523" s="13" t="str">
        <f t="shared" si="188"/>
        <v>Con</v>
      </c>
      <c r="Y523" s="13" t="str">
        <f t="shared" si="189"/>
        <v>Con</v>
      </c>
      <c r="Z523" s="13" t="str">
        <f t="shared" si="190"/>
        <v>LD</v>
      </c>
      <c r="AA523" s="13" t="str">
        <f>G523</f>
        <v>Con</v>
      </c>
      <c r="AB523" s="13" t="str">
        <f t="shared" si="192"/>
        <v>Con</v>
      </c>
      <c r="AC523" s="13" t="str">
        <f t="shared" si="191"/>
        <v>Con</v>
      </c>
    </row>
    <row r="524" spans="1:29" ht="15.75" x14ac:dyDescent="0.25">
      <c r="A524" s="100" t="s">
        <v>500</v>
      </c>
      <c r="B524" s="101" t="s">
        <v>668</v>
      </c>
      <c r="C524" s="102">
        <v>2010</v>
      </c>
      <c r="D524" s="103">
        <v>70058</v>
      </c>
      <c r="E524" s="103">
        <v>52835</v>
      </c>
      <c r="F524" s="78">
        <f t="shared" si="178"/>
        <v>0.75416083816266521</v>
      </c>
      <c r="G524" s="81" t="s">
        <v>4</v>
      </c>
      <c r="H524" s="93">
        <v>21533</v>
      </c>
      <c r="I524" s="106">
        <v>19228</v>
      </c>
      <c r="J524" s="81" t="s">
        <v>8</v>
      </c>
      <c r="K524" s="106">
        <v>2305</v>
      </c>
      <c r="L524" s="94">
        <v>4.3626384025740511E-2</v>
      </c>
      <c r="M524" s="95">
        <v>3.2901310342858772E-2</v>
      </c>
      <c r="N524" s="107">
        <f t="shared" si="179"/>
        <v>1153</v>
      </c>
      <c r="O524" s="107">
        <f t="shared" si="180"/>
        <v>1153</v>
      </c>
      <c r="P524" s="108">
        <f t="shared" si="181"/>
        <v>3503</v>
      </c>
      <c r="Q524" s="96" t="str">
        <f t="shared" si="182"/>
        <v>YES</v>
      </c>
      <c r="R524" s="109">
        <f t="shared" si="183"/>
        <v>701</v>
      </c>
      <c r="S524" s="85" t="str">
        <f t="shared" si="184"/>
        <v/>
      </c>
      <c r="T524" s="78">
        <f t="shared" si="185"/>
        <v>3.2901310342858772E-2</v>
      </c>
      <c r="U524" s="104">
        <f t="shared" si="186"/>
        <v>0.78706214850552403</v>
      </c>
      <c r="W524" s="13" t="str">
        <f t="shared" si="187"/>
        <v>LD</v>
      </c>
      <c r="X524" s="13" t="str">
        <f t="shared" si="188"/>
        <v>Con</v>
      </c>
      <c r="Y524" s="13" t="str">
        <f t="shared" si="189"/>
        <v>Con</v>
      </c>
      <c r="Z524" s="13" t="str">
        <f t="shared" si="190"/>
        <v>LD</v>
      </c>
      <c r="AA524" s="13" t="str">
        <f>J524</f>
        <v>LD</v>
      </c>
      <c r="AB524" s="13" t="str">
        <f>J524</f>
        <v>LD</v>
      </c>
      <c r="AC524" s="13" t="str">
        <f>J524</f>
        <v>LD</v>
      </c>
    </row>
    <row r="525" spans="1:29" ht="15.75" x14ac:dyDescent="0.25">
      <c r="A525" s="100" t="s">
        <v>501</v>
      </c>
      <c r="B525" s="101" t="s">
        <v>669</v>
      </c>
      <c r="C525" s="102">
        <v>2010</v>
      </c>
      <c r="D525" s="103">
        <v>75284</v>
      </c>
      <c r="E525" s="103">
        <v>47238</v>
      </c>
      <c r="F525" s="78">
        <f t="shared" si="178"/>
        <v>0.62746400297539984</v>
      </c>
      <c r="G525" s="81" t="s">
        <v>8</v>
      </c>
      <c r="H525" s="93">
        <v>20189</v>
      </c>
      <c r="I525" s="106">
        <v>18877</v>
      </c>
      <c r="J525" s="81" t="s">
        <v>4</v>
      </c>
      <c r="K525" s="106">
        <v>1312</v>
      </c>
      <c r="L525" s="94">
        <v>2.7774249544857955E-2</v>
      </c>
      <c r="M525" s="95">
        <v>1.7427341799054249E-2</v>
      </c>
      <c r="N525" s="107">
        <f t="shared" si="179"/>
        <v>657</v>
      </c>
      <c r="O525" s="107" t="str">
        <f t="shared" si="180"/>
        <v/>
      </c>
      <c r="P525" s="108">
        <f t="shared" si="181"/>
        <v>3765</v>
      </c>
      <c r="Q525" s="96" t="str">
        <f t="shared" si="182"/>
        <v>YES</v>
      </c>
      <c r="R525" s="109">
        <f t="shared" si="183"/>
        <v>753</v>
      </c>
      <c r="S525" s="85" t="str">
        <f t="shared" si="184"/>
        <v/>
      </c>
      <c r="T525" s="78">
        <f t="shared" si="185"/>
        <v>1.7427341799054249E-2</v>
      </c>
      <c r="U525" s="104">
        <f t="shared" si="186"/>
        <v>0.64489134477445409</v>
      </c>
      <c r="W525" s="13" t="str">
        <f t="shared" si="187"/>
        <v>Con</v>
      </c>
      <c r="X525" s="13" t="str">
        <f t="shared" si="188"/>
        <v>LD</v>
      </c>
      <c r="Y525" s="13" t="str">
        <f t="shared" si="189"/>
        <v>Con</v>
      </c>
      <c r="Z525" s="13" t="str">
        <f t="shared" si="190"/>
        <v>Con</v>
      </c>
      <c r="AA525" s="13" t="str">
        <f>J525</f>
        <v>Con</v>
      </c>
      <c r="AB525" s="13" t="str">
        <f>G525</f>
        <v>LD</v>
      </c>
      <c r="AC525" s="13" t="str">
        <f t="shared" ref="AC525:AC532" si="193">G525</f>
        <v>LD</v>
      </c>
    </row>
    <row r="526" spans="1:29" ht="15.75" x14ac:dyDescent="0.25">
      <c r="A526" s="100" t="s">
        <v>502</v>
      </c>
      <c r="B526" s="101" t="s">
        <v>664</v>
      </c>
      <c r="C526" s="102">
        <v>2010</v>
      </c>
      <c r="D526" s="103">
        <v>74985</v>
      </c>
      <c r="E526" s="103">
        <v>44556</v>
      </c>
      <c r="F526" s="78">
        <f t="shared" si="178"/>
        <v>0.59419883976795362</v>
      </c>
      <c r="G526" s="81" t="s">
        <v>7</v>
      </c>
      <c r="H526" s="93">
        <v>23041</v>
      </c>
      <c r="I526" s="106">
        <v>9940</v>
      </c>
      <c r="J526" s="81" t="s">
        <v>4</v>
      </c>
      <c r="K526" s="106">
        <v>13101</v>
      </c>
      <c r="L526" s="94">
        <v>0.29403447347158634</v>
      </c>
      <c r="M526" s="95">
        <v>0.17471494298859772</v>
      </c>
      <c r="N526" s="107">
        <f t="shared" si="179"/>
        <v>6551</v>
      </c>
      <c r="O526" s="107" t="str">
        <f t="shared" si="180"/>
        <v/>
      </c>
      <c r="P526" s="108">
        <f t="shared" si="181"/>
        <v>3750</v>
      </c>
      <c r="Q526" s="96" t="str">
        <f t="shared" si="182"/>
        <v/>
      </c>
      <c r="R526" s="109">
        <f t="shared" si="183"/>
        <v>750</v>
      </c>
      <c r="S526" s="85" t="str">
        <f t="shared" si="184"/>
        <v/>
      </c>
      <c r="T526" s="78">
        <f t="shared" si="185"/>
        <v>0.17471494298859772</v>
      </c>
      <c r="U526" s="104">
        <f t="shared" si="186"/>
        <v>0.76891378275655131</v>
      </c>
      <c r="W526" s="13" t="str">
        <f t="shared" si="187"/>
        <v>Lab</v>
      </c>
      <c r="X526" s="13" t="str">
        <f t="shared" si="188"/>
        <v>Lab</v>
      </c>
      <c r="Y526" s="13" t="str">
        <f t="shared" si="189"/>
        <v>Lab</v>
      </c>
      <c r="Z526" s="13" t="str">
        <f t="shared" si="190"/>
        <v>Con</v>
      </c>
      <c r="AA526" s="13" t="str">
        <f>G526</f>
        <v>Lab</v>
      </c>
      <c r="AB526" s="13" t="str">
        <f>G526</f>
        <v>Lab</v>
      </c>
      <c r="AC526" s="13" t="str">
        <f t="shared" si="193"/>
        <v>Lab</v>
      </c>
    </row>
    <row r="527" spans="1:29" ht="15.75" x14ac:dyDescent="0.25">
      <c r="A527" s="100" t="s">
        <v>503</v>
      </c>
      <c r="B527" s="101" t="s">
        <v>664</v>
      </c>
      <c r="C527" s="102">
        <v>2010</v>
      </c>
      <c r="D527" s="103">
        <v>77975</v>
      </c>
      <c r="E527" s="103">
        <v>46081</v>
      </c>
      <c r="F527" s="78">
        <f t="shared" si="178"/>
        <v>0.59097146521320931</v>
      </c>
      <c r="G527" s="81" t="s">
        <v>7</v>
      </c>
      <c r="H527" s="93">
        <v>24364</v>
      </c>
      <c r="I527" s="106">
        <v>10242</v>
      </c>
      <c r="J527" s="81" t="s">
        <v>8</v>
      </c>
      <c r="K527" s="106">
        <v>14122</v>
      </c>
      <c r="L527" s="94">
        <v>0.30646036327336645</v>
      </c>
      <c r="M527" s="95">
        <v>0.18110932991343379</v>
      </c>
      <c r="N527" s="107">
        <f t="shared" si="179"/>
        <v>7062</v>
      </c>
      <c r="O527" s="107" t="str">
        <f t="shared" si="180"/>
        <v/>
      </c>
      <c r="P527" s="108">
        <f t="shared" si="181"/>
        <v>3899</v>
      </c>
      <c r="Q527" s="96" t="str">
        <f t="shared" si="182"/>
        <v/>
      </c>
      <c r="R527" s="109">
        <f t="shared" si="183"/>
        <v>780</v>
      </c>
      <c r="S527" s="85" t="str">
        <f t="shared" si="184"/>
        <v/>
      </c>
      <c r="T527" s="78">
        <f t="shared" si="185"/>
        <v>0.18110932991343379</v>
      </c>
      <c r="U527" s="104">
        <f t="shared" si="186"/>
        <v>0.77208079512664307</v>
      </c>
      <c r="W527" s="13" t="str">
        <f t="shared" si="187"/>
        <v>Lab</v>
      </c>
      <c r="X527" s="13" t="str">
        <f t="shared" si="188"/>
        <v>Lab</v>
      </c>
      <c r="Y527" s="13" t="str">
        <f t="shared" si="189"/>
        <v>Lab</v>
      </c>
      <c r="Z527" s="13" t="str">
        <f t="shared" si="190"/>
        <v>LD</v>
      </c>
      <c r="AA527" s="13" t="str">
        <f>G527</f>
        <v>Lab</v>
      </c>
      <c r="AB527" s="13" t="str">
        <f>G527</f>
        <v>Lab</v>
      </c>
      <c r="AC527" s="13" t="str">
        <f t="shared" si="193"/>
        <v>Lab</v>
      </c>
    </row>
    <row r="528" spans="1:29" ht="15.75" x14ac:dyDescent="0.25">
      <c r="A528" s="100" t="s">
        <v>504</v>
      </c>
      <c r="B528" s="101" t="s">
        <v>669</v>
      </c>
      <c r="C528" s="102">
        <v>2010</v>
      </c>
      <c r="D528" s="103">
        <v>66944</v>
      </c>
      <c r="E528" s="103">
        <v>45921</v>
      </c>
      <c r="F528" s="78">
        <f t="shared" si="178"/>
        <v>0.68596140057361377</v>
      </c>
      <c r="G528" s="81" t="s">
        <v>8</v>
      </c>
      <c r="H528" s="93">
        <v>19619</v>
      </c>
      <c r="I528" s="106">
        <v>17900</v>
      </c>
      <c r="J528" s="81" t="s">
        <v>4</v>
      </c>
      <c r="K528" s="106">
        <v>1719</v>
      </c>
      <c r="L528" s="94">
        <v>3.7433853792382572E-2</v>
      </c>
      <c r="M528" s="95">
        <v>2.5678178776290632E-2</v>
      </c>
      <c r="N528" s="107">
        <f t="shared" si="179"/>
        <v>860</v>
      </c>
      <c r="O528" s="107" t="str">
        <f t="shared" si="180"/>
        <v/>
      </c>
      <c r="P528" s="108">
        <f t="shared" si="181"/>
        <v>3348</v>
      </c>
      <c r="Q528" s="96" t="str">
        <f t="shared" si="182"/>
        <v>YES</v>
      </c>
      <c r="R528" s="109">
        <f t="shared" si="183"/>
        <v>670</v>
      </c>
      <c r="S528" s="85" t="str">
        <f t="shared" si="184"/>
        <v/>
      </c>
      <c r="T528" s="78">
        <f t="shared" si="185"/>
        <v>2.5678178776290632E-2</v>
      </c>
      <c r="U528" s="104">
        <f t="shared" si="186"/>
        <v>0.71163957934990441</v>
      </c>
      <c r="W528" s="13" t="str">
        <f t="shared" si="187"/>
        <v>Con</v>
      </c>
      <c r="X528" s="13" t="str">
        <f t="shared" si="188"/>
        <v>LD</v>
      </c>
      <c r="Y528" s="13" t="str">
        <f t="shared" si="189"/>
        <v>Con</v>
      </c>
      <c r="Z528" s="13" t="str">
        <f t="shared" si="190"/>
        <v>Con</v>
      </c>
      <c r="AA528" s="13" t="str">
        <f>J528</f>
        <v>Con</v>
      </c>
      <c r="AB528" s="13" t="str">
        <f>G528</f>
        <v>LD</v>
      </c>
      <c r="AC528" s="13" t="str">
        <f t="shared" si="193"/>
        <v>LD</v>
      </c>
    </row>
    <row r="529" spans="1:29" ht="15.75" x14ac:dyDescent="0.25">
      <c r="A529" s="100" t="s">
        <v>538</v>
      </c>
      <c r="B529" s="101" t="s">
        <v>663</v>
      </c>
      <c r="C529" s="102">
        <v>2010</v>
      </c>
      <c r="D529" s="103">
        <v>70667</v>
      </c>
      <c r="E529" s="103">
        <v>50239</v>
      </c>
      <c r="F529" s="78">
        <f t="shared" si="178"/>
        <v>0.71092589185900068</v>
      </c>
      <c r="G529" s="81" t="s">
        <v>4</v>
      </c>
      <c r="H529" s="93">
        <v>22047</v>
      </c>
      <c r="I529" s="106">
        <v>16587</v>
      </c>
      <c r="J529" s="81" t="s">
        <v>7</v>
      </c>
      <c r="K529" s="106">
        <v>5460</v>
      </c>
      <c r="L529" s="94">
        <v>0.10868050717570016</v>
      </c>
      <c r="M529" s="95">
        <v>7.7263786491573158E-2</v>
      </c>
      <c r="N529" s="107">
        <f t="shared" si="179"/>
        <v>2731</v>
      </c>
      <c r="O529" s="107">
        <f t="shared" si="180"/>
        <v>2731</v>
      </c>
      <c r="P529" s="108">
        <f t="shared" si="181"/>
        <v>3534</v>
      </c>
      <c r="Q529" s="96" t="str">
        <f t="shared" si="182"/>
        <v/>
      </c>
      <c r="R529" s="109">
        <f t="shared" si="183"/>
        <v>707</v>
      </c>
      <c r="S529" s="85" t="str">
        <f t="shared" si="184"/>
        <v/>
      </c>
      <c r="T529" s="78">
        <f t="shared" si="185"/>
        <v>7.7263786491573158E-2</v>
      </c>
      <c r="U529" s="104">
        <f t="shared" si="186"/>
        <v>0.78818967835057385</v>
      </c>
      <c r="W529" s="13" t="str">
        <f t="shared" si="187"/>
        <v>Con</v>
      </c>
      <c r="X529" s="13" t="str">
        <f t="shared" si="188"/>
        <v>Con</v>
      </c>
      <c r="Y529" s="13" t="str">
        <f t="shared" si="189"/>
        <v>Con</v>
      </c>
      <c r="Z529" s="13" t="str">
        <f t="shared" si="190"/>
        <v>Lab</v>
      </c>
      <c r="AA529" s="13" t="str">
        <f>G529</f>
        <v>Con</v>
      </c>
      <c r="AB529" s="13" t="str">
        <f>J529</f>
        <v>Lab</v>
      </c>
      <c r="AC529" s="13" t="str">
        <f t="shared" si="193"/>
        <v>Con</v>
      </c>
    </row>
    <row r="530" spans="1:29" ht="15.75" x14ac:dyDescent="0.25">
      <c r="A530" s="100" t="s">
        <v>539</v>
      </c>
      <c r="B530" s="101" t="s">
        <v>663</v>
      </c>
      <c r="C530" s="102">
        <v>2010</v>
      </c>
      <c r="D530" s="103">
        <v>62137</v>
      </c>
      <c r="E530" s="103">
        <v>43815</v>
      </c>
      <c r="F530" s="78">
        <f t="shared" si="178"/>
        <v>0.70513542655744565</v>
      </c>
      <c r="G530" s="81" t="s">
        <v>4</v>
      </c>
      <c r="H530" s="93">
        <v>19793</v>
      </c>
      <c r="I530" s="106">
        <v>13104</v>
      </c>
      <c r="J530" s="81" t="s">
        <v>7</v>
      </c>
      <c r="K530" s="106">
        <v>6689</v>
      </c>
      <c r="L530" s="94">
        <v>0.15266461257560196</v>
      </c>
      <c r="M530" s="95">
        <v>0.10764922670872427</v>
      </c>
      <c r="N530" s="107">
        <f t="shared" si="179"/>
        <v>3345</v>
      </c>
      <c r="O530" s="107">
        <f t="shared" si="180"/>
        <v>3345</v>
      </c>
      <c r="P530" s="108">
        <f t="shared" si="181"/>
        <v>3107</v>
      </c>
      <c r="Q530" s="96" t="str">
        <f t="shared" si="182"/>
        <v/>
      </c>
      <c r="R530" s="109">
        <f t="shared" si="183"/>
        <v>622</v>
      </c>
      <c r="S530" s="85" t="str">
        <f t="shared" si="184"/>
        <v/>
      </c>
      <c r="T530" s="78">
        <f t="shared" si="185"/>
        <v>0.10764922670872427</v>
      </c>
      <c r="U530" s="104">
        <f t="shared" si="186"/>
        <v>0.81278465326616989</v>
      </c>
      <c r="W530" s="13" t="str">
        <f t="shared" si="187"/>
        <v>Con</v>
      </c>
      <c r="X530" s="13" t="str">
        <f t="shared" si="188"/>
        <v>Con</v>
      </c>
      <c r="Y530" s="13" t="str">
        <f t="shared" si="189"/>
        <v>Con</v>
      </c>
      <c r="Z530" s="13" t="str">
        <f t="shared" si="190"/>
        <v>Lab</v>
      </c>
      <c r="AA530" s="13" t="str">
        <f>G530</f>
        <v>Con</v>
      </c>
      <c r="AB530" s="13" t="str">
        <f>J530</f>
        <v>Lab</v>
      </c>
      <c r="AC530" s="13" t="str">
        <f t="shared" si="193"/>
        <v>Con</v>
      </c>
    </row>
    <row r="531" spans="1:29" ht="15.75" x14ac:dyDescent="0.25">
      <c r="A531" s="100" t="s">
        <v>540</v>
      </c>
      <c r="B531" s="101" t="s">
        <v>663</v>
      </c>
      <c r="C531" s="102">
        <v>2010</v>
      </c>
      <c r="D531" s="103">
        <v>73849</v>
      </c>
      <c r="E531" s="103">
        <v>50440</v>
      </c>
      <c r="F531" s="78">
        <f t="shared" si="178"/>
        <v>0.68301534211702253</v>
      </c>
      <c r="G531" s="81" t="s">
        <v>4</v>
      </c>
      <c r="H531" s="93">
        <v>26834</v>
      </c>
      <c r="I531" s="106">
        <v>10244</v>
      </c>
      <c r="J531" s="81" t="s">
        <v>7</v>
      </c>
      <c r="K531" s="106">
        <v>16590</v>
      </c>
      <c r="L531" s="94">
        <v>0.3289056304520222</v>
      </c>
      <c r="M531" s="95">
        <v>0.22464759170740295</v>
      </c>
      <c r="N531" s="107">
        <f t="shared" si="179"/>
        <v>8296</v>
      </c>
      <c r="O531" s="107">
        <f t="shared" si="180"/>
        <v>8296</v>
      </c>
      <c r="P531" s="108">
        <f t="shared" si="181"/>
        <v>3693</v>
      </c>
      <c r="Q531" s="96" t="str">
        <f t="shared" si="182"/>
        <v/>
      </c>
      <c r="R531" s="109">
        <f t="shared" si="183"/>
        <v>739</v>
      </c>
      <c r="S531" s="85" t="str">
        <f t="shared" si="184"/>
        <v/>
      </c>
      <c r="T531" s="78">
        <f t="shared" si="185"/>
        <v>0.22464759170740295</v>
      </c>
      <c r="U531" s="104">
        <f t="shared" si="186"/>
        <v>0.90766293382442553</v>
      </c>
      <c r="W531" s="13" t="str">
        <f t="shared" si="187"/>
        <v>Con</v>
      </c>
      <c r="X531" s="13" t="str">
        <f t="shared" si="188"/>
        <v>Con</v>
      </c>
      <c r="Y531" s="13" t="str">
        <f t="shared" si="189"/>
        <v>Con</v>
      </c>
      <c r="Z531" s="13" t="str">
        <f t="shared" si="190"/>
        <v>Con</v>
      </c>
      <c r="AA531" s="13" t="str">
        <f>G531</f>
        <v>Con</v>
      </c>
      <c r="AB531" s="13" t="str">
        <f>G531</f>
        <v>Con</v>
      </c>
      <c r="AC531" s="13" t="str">
        <f t="shared" si="193"/>
        <v>Con</v>
      </c>
    </row>
    <row r="532" spans="1:29" ht="15.75" x14ac:dyDescent="0.25">
      <c r="A532" s="100" t="s">
        <v>541</v>
      </c>
      <c r="B532" s="101" t="s">
        <v>664</v>
      </c>
      <c r="C532" s="102">
        <v>2010</v>
      </c>
      <c r="D532" s="103">
        <v>69081</v>
      </c>
      <c r="E532" s="103">
        <v>40879</v>
      </c>
      <c r="F532" s="78">
        <f t="shared" si="178"/>
        <v>0.59175460691072801</v>
      </c>
      <c r="G532" s="81" t="s">
        <v>7</v>
      </c>
      <c r="H532" s="93">
        <v>16189</v>
      </c>
      <c r="I532" s="106">
        <v>13445</v>
      </c>
      <c r="J532" s="81" t="s">
        <v>4</v>
      </c>
      <c r="K532" s="106">
        <v>2744</v>
      </c>
      <c r="L532" s="94">
        <v>6.7124929670490954E-2</v>
      </c>
      <c r="M532" s="95">
        <v>3.9721486371071639E-2</v>
      </c>
      <c r="N532" s="107">
        <f t="shared" si="179"/>
        <v>1373</v>
      </c>
      <c r="O532" s="107" t="str">
        <f t="shared" si="180"/>
        <v/>
      </c>
      <c r="P532" s="108">
        <f t="shared" si="181"/>
        <v>3455</v>
      </c>
      <c r="Q532" s="96" t="str">
        <f t="shared" si="182"/>
        <v>YES</v>
      </c>
      <c r="R532" s="109">
        <f t="shared" si="183"/>
        <v>691</v>
      </c>
      <c r="S532" s="85" t="str">
        <f t="shared" si="184"/>
        <v/>
      </c>
      <c r="T532" s="78">
        <f t="shared" si="185"/>
        <v>3.9721486371071639E-2</v>
      </c>
      <c r="U532" s="104">
        <f t="shared" si="186"/>
        <v>0.63147609328179966</v>
      </c>
      <c r="W532" s="13" t="str">
        <f t="shared" si="187"/>
        <v>Con</v>
      </c>
      <c r="X532" s="13" t="str">
        <f t="shared" si="188"/>
        <v>Lab</v>
      </c>
      <c r="Y532" s="13" t="str">
        <f t="shared" si="189"/>
        <v>Con</v>
      </c>
      <c r="Z532" s="13" t="str">
        <f t="shared" si="190"/>
        <v>Con</v>
      </c>
      <c r="AA532" s="13" t="str">
        <f>J532</f>
        <v>Con</v>
      </c>
      <c r="AB532" s="13" t="str">
        <f>G532</f>
        <v>Lab</v>
      </c>
      <c r="AC532" s="13" t="str">
        <f t="shared" si="193"/>
        <v>Lab</v>
      </c>
    </row>
    <row r="533" spans="1:29" ht="15.75" x14ac:dyDescent="0.25">
      <c r="A533" s="100" t="s">
        <v>542</v>
      </c>
      <c r="B533" s="101" t="s">
        <v>668</v>
      </c>
      <c r="C533" s="102">
        <v>2010</v>
      </c>
      <c r="D533" s="103">
        <v>68937</v>
      </c>
      <c r="E533" s="103">
        <v>44651</v>
      </c>
      <c r="F533" s="78">
        <f t="shared" si="178"/>
        <v>0.64770732697970612</v>
      </c>
      <c r="G533" s="81" t="s">
        <v>4</v>
      </c>
      <c r="H533" s="93">
        <v>18491</v>
      </c>
      <c r="I533" s="106">
        <v>14913</v>
      </c>
      <c r="J533" s="81" t="s">
        <v>7</v>
      </c>
      <c r="K533" s="106">
        <v>3578</v>
      </c>
      <c r="L533" s="94">
        <v>8.013258381671183E-2</v>
      </c>
      <c r="M533" s="95">
        <v>5.1902461667899677E-2</v>
      </c>
      <c r="N533" s="107">
        <f t="shared" si="179"/>
        <v>1790</v>
      </c>
      <c r="O533" s="107">
        <f t="shared" si="180"/>
        <v>1790</v>
      </c>
      <c r="P533" s="108">
        <f t="shared" si="181"/>
        <v>3447</v>
      </c>
      <c r="Q533" s="96" t="str">
        <f t="shared" si="182"/>
        <v/>
      </c>
      <c r="R533" s="109">
        <f t="shared" si="183"/>
        <v>690</v>
      </c>
      <c r="S533" s="85" t="str">
        <f t="shared" si="184"/>
        <v/>
      </c>
      <c r="T533" s="78">
        <f t="shared" si="185"/>
        <v>5.1902461667899677E-2</v>
      </c>
      <c r="U533" s="104">
        <f t="shared" si="186"/>
        <v>0.69960978864760581</v>
      </c>
      <c r="W533" s="13" t="str">
        <f t="shared" si="187"/>
        <v>Con</v>
      </c>
      <c r="X533" s="13" t="str">
        <f t="shared" si="188"/>
        <v>Con</v>
      </c>
      <c r="Y533" s="13" t="str">
        <f t="shared" si="189"/>
        <v>Lab</v>
      </c>
      <c r="Z533" s="13" t="str">
        <f t="shared" si="190"/>
        <v>Lab</v>
      </c>
      <c r="AA533" s="13" t="str">
        <f>J533</f>
        <v>Lab</v>
      </c>
      <c r="AB533" s="13" t="str">
        <f>J533</f>
        <v>Lab</v>
      </c>
      <c r="AC533" s="13" t="str">
        <f>J533</f>
        <v>Lab</v>
      </c>
    </row>
    <row r="534" spans="1:29" ht="15.75" x14ac:dyDescent="0.25">
      <c r="A534" s="100" t="s">
        <v>543</v>
      </c>
      <c r="B534" s="101" t="s">
        <v>661</v>
      </c>
      <c r="C534" s="102">
        <v>2010</v>
      </c>
      <c r="D534" s="103">
        <v>66080</v>
      </c>
      <c r="E534" s="103">
        <v>46841</v>
      </c>
      <c r="F534" s="78">
        <f t="shared" si="178"/>
        <v>0.70885290556900726</v>
      </c>
      <c r="G534" s="81" t="s">
        <v>7</v>
      </c>
      <c r="H534" s="93">
        <v>19558</v>
      </c>
      <c r="I534" s="106">
        <v>11254</v>
      </c>
      <c r="J534" s="81" t="s">
        <v>4</v>
      </c>
      <c r="K534" s="106">
        <v>8304</v>
      </c>
      <c r="L534" s="94">
        <v>0.17728058751948081</v>
      </c>
      <c r="M534" s="95">
        <v>0.12566585956416465</v>
      </c>
      <c r="N534" s="107">
        <f t="shared" si="179"/>
        <v>4153</v>
      </c>
      <c r="O534" s="107" t="str">
        <f t="shared" si="180"/>
        <v/>
      </c>
      <c r="P534" s="108">
        <f t="shared" si="181"/>
        <v>3304</v>
      </c>
      <c r="Q534" s="96" t="str">
        <f t="shared" si="182"/>
        <v/>
      </c>
      <c r="R534" s="109">
        <f t="shared" si="183"/>
        <v>661</v>
      </c>
      <c r="S534" s="85" t="str">
        <f t="shared" si="184"/>
        <v/>
      </c>
      <c r="T534" s="78">
        <f t="shared" si="185"/>
        <v>0.12566585956416465</v>
      </c>
      <c r="U534" s="104">
        <f t="shared" si="186"/>
        <v>0.83451876513317191</v>
      </c>
      <c r="W534" s="13" t="str">
        <f t="shared" si="187"/>
        <v>Lab</v>
      </c>
      <c r="X534" s="13" t="str">
        <f t="shared" si="188"/>
        <v>Lab</v>
      </c>
      <c r="Y534" s="13" t="str">
        <f t="shared" si="189"/>
        <v>Lab</v>
      </c>
      <c r="Z534" s="13" t="str">
        <f t="shared" si="190"/>
        <v>Con</v>
      </c>
      <c r="AA534" s="13" t="str">
        <f>G534</f>
        <v>Lab</v>
      </c>
      <c r="AB534" s="13" t="str">
        <f>G534</f>
        <v>Lab</v>
      </c>
      <c r="AC534" s="13" t="str">
        <f>G534</f>
        <v>Lab</v>
      </c>
    </row>
    <row r="535" spans="1:29" ht="15.75" x14ac:dyDescent="0.25">
      <c r="A535" s="100" t="s">
        <v>544</v>
      </c>
      <c r="B535" s="101" t="s">
        <v>664</v>
      </c>
      <c r="C535" s="102">
        <v>2010</v>
      </c>
      <c r="D535" s="103">
        <v>62879</v>
      </c>
      <c r="E535" s="103">
        <v>39128</v>
      </c>
      <c r="F535" s="78">
        <f t="shared" si="178"/>
        <v>0.622274527266655</v>
      </c>
      <c r="G535" s="81" t="s">
        <v>7</v>
      </c>
      <c r="H535" s="93">
        <v>16697</v>
      </c>
      <c r="I535" s="106">
        <v>9913</v>
      </c>
      <c r="J535" s="81" t="s">
        <v>4</v>
      </c>
      <c r="K535" s="106">
        <v>6784</v>
      </c>
      <c r="L535" s="94">
        <v>0.17337967695767736</v>
      </c>
      <c r="M535" s="95">
        <v>0.10788975651648404</v>
      </c>
      <c r="N535" s="107">
        <f t="shared" si="179"/>
        <v>3393</v>
      </c>
      <c r="O535" s="107" t="str">
        <f t="shared" si="180"/>
        <v/>
      </c>
      <c r="P535" s="108">
        <f t="shared" si="181"/>
        <v>3144</v>
      </c>
      <c r="Q535" s="96" t="str">
        <f t="shared" si="182"/>
        <v/>
      </c>
      <c r="R535" s="109">
        <f t="shared" si="183"/>
        <v>629</v>
      </c>
      <c r="S535" s="85" t="str">
        <f t="shared" si="184"/>
        <v/>
      </c>
      <c r="T535" s="78">
        <f t="shared" si="185"/>
        <v>0.10788975651648404</v>
      </c>
      <c r="U535" s="104">
        <f t="shared" si="186"/>
        <v>0.73016428378313902</v>
      </c>
      <c r="W535" s="13" t="str">
        <f t="shared" si="187"/>
        <v>Lab</v>
      </c>
      <c r="X535" s="13" t="str">
        <f t="shared" si="188"/>
        <v>Lab</v>
      </c>
      <c r="Y535" s="13" t="str">
        <f t="shared" si="189"/>
        <v>Con</v>
      </c>
      <c r="Z535" s="13" t="str">
        <f t="shared" si="190"/>
        <v>Con</v>
      </c>
      <c r="AA535" s="13" t="str">
        <f>G535</f>
        <v>Lab</v>
      </c>
      <c r="AB535" s="13" t="str">
        <f>G535</f>
        <v>Lab</v>
      </c>
      <c r="AC535" s="13" t="str">
        <f>G535</f>
        <v>Lab</v>
      </c>
    </row>
    <row r="536" spans="1:29" ht="15.75" x14ac:dyDescent="0.25">
      <c r="A536" s="100" t="s">
        <v>545</v>
      </c>
      <c r="B536" s="101" t="s">
        <v>670</v>
      </c>
      <c r="C536" s="102">
        <v>2010</v>
      </c>
      <c r="D536" s="103">
        <v>66752</v>
      </c>
      <c r="E536" s="103">
        <v>39498</v>
      </c>
      <c r="F536" s="78">
        <f t="shared" si="178"/>
        <v>0.59171260786193669</v>
      </c>
      <c r="G536" s="81" t="s">
        <v>7</v>
      </c>
      <c r="H536" s="93">
        <v>16923</v>
      </c>
      <c r="I536" s="106">
        <v>10247</v>
      </c>
      <c r="J536" s="81" t="s">
        <v>4</v>
      </c>
      <c r="K536" s="106">
        <v>6676</v>
      </c>
      <c r="L536" s="94">
        <v>0.16902121626411465</v>
      </c>
      <c r="M536" s="95">
        <v>0.10001198465963566</v>
      </c>
      <c r="N536" s="107">
        <f t="shared" si="179"/>
        <v>3339</v>
      </c>
      <c r="O536" s="107" t="str">
        <f t="shared" si="180"/>
        <v/>
      </c>
      <c r="P536" s="108">
        <f t="shared" si="181"/>
        <v>3338</v>
      </c>
      <c r="Q536" s="96" t="str">
        <f t="shared" si="182"/>
        <v/>
      </c>
      <c r="R536" s="109">
        <f t="shared" si="183"/>
        <v>668</v>
      </c>
      <c r="S536" s="85" t="str">
        <f t="shared" si="184"/>
        <v/>
      </c>
      <c r="T536" s="78">
        <f t="shared" si="185"/>
        <v>0.10001198465963566</v>
      </c>
      <c r="U536" s="104">
        <f t="shared" si="186"/>
        <v>0.69172459252157237</v>
      </c>
      <c r="W536" s="13" t="str">
        <f t="shared" si="187"/>
        <v>Lab</v>
      </c>
      <c r="X536" s="13" t="str">
        <f t="shared" si="188"/>
        <v>Lab</v>
      </c>
      <c r="Y536" s="13" t="str">
        <f t="shared" si="189"/>
        <v>Con</v>
      </c>
      <c r="Z536" s="13" t="str">
        <f t="shared" si="190"/>
        <v>Con</v>
      </c>
      <c r="AA536" s="13" t="str">
        <f>G536</f>
        <v>Lab</v>
      </c>
      <c r="AB536" s="13" t="str">
        <f>G536</f>
        <v>Lab</v>
      </c>
      <c r="AC536" s="13" t="str">
        <f>G536</f>
        <v>Lab</v>
      </c>
    </row>
    <row r="537" spans="1:29" ht="15.75" x14ac:dyDescent="0.25">
      <c r="A537" s="100" t="s">
        <v>546</v>
      </c>
      <c r="B537" s="101" t="s">
        <v>670</v>
      </c>
      <c r="C537" s="102">
        <v>2010</v>
      </c>
      <c r="D537" s="103">
        <v>73840</v>
      </c>
      <c r="E537" s="103">
        <v>50284</v>
      </c>
      <c r="F537" s="78">
        <f t="shared" si="178"/>
        <v>0.68098591549295773</v>
      </c>
      <c r="G537" s="81" t="s">
        <v>4</v>
      </c>
      <c r="H537" s="93">
        <v>19577</v>
      </c>
      <c r="I537" s="106">
        <v>19245</v>
      </c>
      <c r="J537" s="81" t="s">
        <v>7</v>
      </c>
      <c r="K537" s="106">
        <v>332</v>
      </c>
      <c r="L537" s="94">
        <v>6.6024978124254235E-3</v>
      </c>
      <c r="M537" s="95">
        <v>4.4962080173347775E-3</v>
      </c>
      <c r="N537" s="107">
        <f t="shared" si="179"/>
        <v>167</v>
      </c>
      <c r="O537" s="107">
        <f t="shared" si="180"/>
        <v>167</v>
      </c>
      <c r="P537" s="108">
        <f t="shared" si="181"/>
        <v>3692</v>
      </c>
      <c r="Q537" s="96" t="str">
        <f t="shared" si="182"/>
        <v>YES</v>
      </c>
      <c r="R537" s="109">
        <f t="shared" si="183"/>
        <v>739</v>
      </c>
      <c r="S537" s="85" t="str">
        <f t="shared" si="184"/>
        <v>YES</v>
      </c>
      <c r="T537" s="78">
        <f t="shared" si="185"/>
        <v>4.4962080173347775E-3</v>
      </c>
      <c r="U537" s="104">
        <f t="shared" si="186"/>
        <v>0.68548212351029247</v>
      </c>
      <c r="W537" s="13" t="str">
        <f t="shared" si="187"/>
        <v>Lab</v>
      </c>
      <c r="X537" s="13" t="str">
        <f t="shared" si="188"/>
        <v>Lab</v>
      </c>
      <c r="Y537" s="13" t="str">
        <f t="shared" si="189"/>
        <v>Lab</v>
      </c>
      <c r="Z537" s="13" t="str">
        <f t="shared" si="190"/>
        <v>Lab</v>
      </c>
      <c r="AA537" s="13" t="str">
        <f>J537</f>
        <v>Lab</v>
      </c>
      <c r="AB537" s="13" t="str">
        <f>J537</f>
        <v>Lab</v>
      </c>
      <c r="AC537" s="13" t="str">
        <f>J537</f>
        <v>Lab</v>
      </c>
    </row>
    <row r="538" spans="1:29" ht="15.75" x14ac:dyDescent="0.25">
      <c r="A538" s="100" t="s">
        <v>547</v>
      </c>
      <c r="B538" s="101" t="s">
        <v>663</v>
      </c>
      <c r="C538" s="102">
        <v>2010</v>
      </c>
      <c r="D538" s="103">
        <v>61003</v>
      </c>
      <c r="E538" s="103">
        <v>32470</v>
      </c>
      <c r="F538" s="78">
        <f t="shared" si="178"/>
        <v>0.5322689048079603</v>
      </c>
      <c r="G538" s="81" t="s">
        <v>7</v>
      </c>
      <c r="H538" s="93">
        <v>12605</v>
      </c>
      <c r="I538" s="106">
        <v>7039</v>
      </c>
      <c r="J538" s="81" t="s">
        <v>8</v>
      </c>
      <c r="K538" s="106">
        <v>5566</v>
      </c>
      <c r="L538" s="94">
        <v>0.17141977209732059</v>
      </c>
      <c r="M538" s="95">
        <v>9.1241414356670977E-2</v>
      </c>
      <c r="N538" s="107">
        <f t="shared" si="179"/>
        <v>2784</v>
      </c>
      <c r="O538" s="107" t="str">
        <f t="shared" si="180"/>
        <v/>
      </c>
      <c r="P538" s="108">
        <f t="shared" si="181"/>
        <v>3051</v>
      </c>
      <c r="Q538" s="96" t="str">
        <f t="shared" si="182"/>
        <v/>
      </c>
      <c r="R538" s="109">
        <f t="shared" si="183"/>
        <v>611</v>
      </c>
      <c r="S538" s="85" t="str">
        <f t="shared" si="184"/>
        <v/>
      </c>
      <c r="T538" s="78">
        <f t="shared" si="185"/>
        <v>9.1241414356670977E-2</v>
      </c>
      <c r="U538" s="104">
        <f t="shared" si="186"/>
        <v>0.62351031916463129</v>
      </c>
      <c r="W538" s="13" t="str">
        <f t="shared" si="187"/>
        <v>Lab</v>
      </c>
      <c r="X538" s="13" t="str">
        <f t="shared" si="188"/>
        <v>Lab</v>
      </c>
      <c r="Y538" s="13" t="str">
        <f t="shared" si="189"/>
        <v>LD</v>
      </c>
      <c r="Z538" s="13" t="str">
        <f t="shared" si="190"/>
        <v>LD</v>
      </c>
      <c r="AA538" s="13" t="str">
        <f t="shared" ref="AA538:AA544" si="194">G538</f>
        <v>Lab</v>
      </c>
      <c r="AB538" s="13" t="str">
        <f>G538</f>
        <v>Lab</v>
      </c>
      <c r="AC538" s="13" t="str">
        <f>G538</f>
        <v>Lab</v>
      </c>
    </row>
    <row r="539" spans="1:29" ht="15.75" x14ac:dyDescent="0.25">
      <c r="A539" s="100" t="s">
        <v>548</v>
      </c>
      <c r="B539" s="101" t="s">
        <v>663</v>
      </c>
      <c r="C539" s="102">
        <v>2010</v>
      </c>
      <c r="D539" s="103">
        <v>72054</v>
      </c>
      <c r="E539" s="103">
        <v>40196</v>
      </c>
      <c r="F539" s="78">
        <f t="shared" si="178"/>
        <v>0.55785938324034756</v>
      </c>
      <c r="G539" s="81" t="s">
        <v>7</v>
      </c>
      <c r="H539" s="93">
        <v>17815</v>
      </c>
      <c r="I539" s="106">
        <v>9580</v>
      </c>
      <c r="J539" s="81" t="s">
        <v>4</v>
      </c>
      <c r="K539" s="106">
        <v>8235</v>
      </c>
      <c r="L539" s="94">
        <v>0.20487113145586625</v>
      </c>
      <c r="M539" s="95">
        <v>0.11428928303772171</v>
      </c>
      <c r="N539" s="107">
        <f t="shared" si="179"/>
        <v>4118</v>
      </c>
      <c r="O539" s="107" t="str">
        <f t="shared" si="180"/>
        <v/>
      </c>
      <c r="P539" s="108">
        <f t="shared" si="181"/>
        <v>3603</v>
      </c>
      <c r="Q539" s="96" t="str">
        <f t="shared" si="182"/>
        <v/>
      </c>
      <c r="R539" s="109">
        <f t="shared" si="183"/>
        <v>721</v>
      </c>
      <c r="S539" s="85" t="str">
        <f t="shared" si="184"/>
        <v/>
      </c>
      <c r="T539" s="78">
        <f t="shared" si="185"/>
        <v>0.11428928303772171</v>
      </c>
      <c r="U539" s="104">
        <f t="shared" si="186"/>
        <v>0.67214866627806924</v>
      </c>
      <c r="W539" s="13" t="str">
        <f t="shared" si="187"/>
        <v>Lab</v>
      </c>
      <c r="X539" s="13" t="str">
        <f t="shared" si="188"/>
        <v>Lab</v>
      </c>
      <c r="Y539" s="13" t="str">
        <f t="shared" si="189"/>
        <v>Con</v>
      </c>
      <c r="Z539" s="13" t="str">
        <f t="shared" si="190"/>
        <v>Con</v>
      </c>
      <c r="AA539" s="13" t="str">
        <f t="shared" si="194"/>
        <v>Lab</v>
      </c>
      <c r="AB539" s="13" t="str">
        <f>G539</f>
        <v>Lab</v>
      </c>
      <c r="AC539" s="13" t="str">
        <f>G539</f>
        <v>Lab</v>
      </c>
    </row>
    <row r="540" spans="1:29" ht="15.75" x14ac:dyDescent="0.25">
      <c r="A540" s="100" t="s">
        <v>549</v>
      </c>
      <c r="B540" s="101" t="s">
        <v>663</v>
      </c>
      <c r="C540" s="102">
        <v>2010</v>
      </c>
      <c r="D540" s="103">
        <v>68032</v>
      </c>
      <c r="E540" s="103">
        <v>39852</v>
      </c>
      <c r="F540" s="78">
        <f t="shared" si="178"/>
        <v>0.58578316086547511</v>
      </c>
      <c r="G540" s="81" t="s">
        <v>7</v>
      </c>
      <c r="H540" s="93">
        <v>15446</v>
      </c>
      <c r="I540" s="106">
        <v>11316</v>
      </c>
      <c r="J540" s="81" t="s">
        <v>4</v>
      </c>
      <c r="K540" s="106">
        <v>4130</v>
      </c>
      <c r="L540" s="94">
        <v>0.10363344374184483</v>
      </c>
      <c r="M540" s="95">
        <v>6.0706726246472248E-2</v>
      </c>
      <c r="N540" s="107">
        <f t="shared" si="179"/>
        <v>2066</v>
      </c>
      <c r="O540" s="107" t="str">
        <f t="shared" si="180"/>
        <v/>
      </c>
      <c r="P540" s="108">
        <f t="shared" si="181"/>
        <v>3402</v>
      </c>
      <c r="Q540" s="96" t="str">
        <f t="shared" si="182"/>
        <v/>
      </c>
      <c r="R540" s="109">
        <f t="shared" si="183"/>
        <v>681</v>
      </c>
      <c r="S540" s="85" t="str">
        <f t="shared" si="184"/>
        <v/>
      </c>
      <c r="T540" s="78">
        <f t="shared" si="185"/>
        <v>6.0706726246472248E-2</v>
      </c>
      <c r="U540" s="104">
        <f t="shared" si="186"/>
        <v>0.64648988711194733</v>
      </c>
      <c r="W540" s="13" t="str">
        <f t="shared" si="187"/>
        <v>Lab</v>
      </c>
      <c r="X540" s="13" t="str">
        <f t="shared" si="188"/>
        <v>Lab</v>
      </c>
      <c r="Y540" s="13" t="str">
        <f t="shared" si="189"/>
        <v>Con</v>
      </c>
      <c r="Z540" s="13" t="str">
        <f t="shared" si="190"/>
        <v>Con</v>
      </c>
      <c r="AA540" s="13" t="str">
        <f t="shared" si="194"/>
        <v>Lab</v>
      </c>
      <c r="AB540" s="13" t="str">
        <f>G540</f>
        <v>Lab</v>
      </c>
      <c r="AC540" s="13" t="str">
        <f>G540</f>
        <v>Lab</v>
      </c>
    </row>
    <row r="541" spans="1:29" ht="15.75" x14ac:dyDescent="0.25">
      <c r="A541" s="100" t="s">
        <v>550</v>
      </c>
      <c r="B541" s="101" t="s">
        <v>663</v>
      </c>
      <c r="C541" s="102">
        <v>2010</v>
      </c>
      <c r="D541" s="103">
        <v>67062</v>
      </c>
      <c r="E541" s="103">
        <v>47229</v>
      </c>
      <c r="F541" s="78">
        <f t="shared" si="178"/>
        <v>0.70425874563836455</v>
      </c>
      <c r="G541" s="81" t="s">
        <v>4</v>
      </c>
      <c r="H541" s="93">
        <v>23890</v>
      </c>
      <c r="I541" s="106">
        <v>10598</v>
      </c>
      <c r="J541" s="81" t="s">
        <v>8</v>
      </c>
      <c r="K541" s="106">
        <v>13292</v>
      </c>
      <c r="L541" s="94">
        <v>0.28143725253551843</v>
      </c>
      <c r="M541" s="95">
        <v>0.19820464644657182</v>
      </c>
      <c r="N541" s="107">
        <f t="shared" si="179"/>
        <v>6647</v>
      </c>
      <c r="O541" s="107">
        <f t="shared" si="180"/>
        <v>6647</v>
      </c>
      <c r="P541" s="108">
        <f t="shared" si="181"/>
        <v>3354</v>
      </c>
      <c r="Q541" s="96" t="str">
        <f t="shared" si="182"/>
        <v/>
      </c>
      <c r="R541" s="109">
        <f t="shared" si="183"/>
        <v>671</v>
      </c>
      <c r="S541" s="85" t="str">
        <f t="shared" si="184"/>
        <v/>
      </c>
      <c r="T541" s="78">
        <f t="shared" si="185"/>
        <v>0.19820464644657182</v>
      </c>
      <c r="U541" s="104">
        <f t="shared" si="186"/>
        <v>0.90246339208493631</v>
      </c>
      <c r="W541" s="13" t="str">
        <f t="shared" si="187"/>
        <v>Con</v>
      </c>
      <c r="X541" s="13" t="str">
        <f t="shared" si="188"/>
        <v>Con</v>
      </c>
      <c r="Y541" s="13" t="str">
        <f t="shared" si="189"/>
        <v>Con</v>
      </c>
      <c r="Z541" s="13" t="str">
        <f t="shared" si="190"/>
        <v>Con</v>
      </c>
      <c r="AA541" s="13" t="str">
        <f t="shared" si="194"/>
        <v>Con</v>
      </c>
      <c r="AB541" s="13" t="str">
        <f>G541</f>
        <v>Con</v>
      </c>
      <c r="AC541" s="13" t="str">
        <f>G541</f>
        <v>Con</v>
      </c>
    </row>
    <row r="542" spans="1:29" ht="15.75" x14ac:dyDescent="0.25">
      <c r="A542" s="100" t="s">
        <v>551</v>
      </c>
      <c r="B542" s="101" t="s">
        <v>663</v>
      </c>
      <c r="C542" s="102">
        <v>2010</v>
      </c>
      <c r="D542" s="103">
        <v>69637</v>
      </c>
      <c r="E542" s="103">
        <v>47234</v>
      </c>
      <c r="F542" s="78">
        <f t="shared" si="178"/>
        <v>0.67828884070250006</v>
      </c>
      <c r="G542" s="81" t="s">
        <v>4</v>
      </c>
      <c r="H542" s="93">
        <v>20153</v>
      </c>
      <c r="I542" s="106">
        <v>14989</v>
      </c>
      <c r="J542" s="81" t="s">
        <v>7</v>
      </c>
      <c r="K542" s="106">
        <v>5164</v>
      </c>
      <c r="L542" s="94">
        <v>0.10932802642164542</v>
      </c>
      <c r="M542" s="95">
        <v>7.4155980297830174E-2</v>
      </c>
      <c r="N542" s="107">
        <f t="shared" si="179"/>
        <v>2583</v>
      </c>
      <c r="O542" s="107">
        <f t="shared" si="180"/>
        <v>2583</v>
      </c>
      <c r="P542" s="108">
        <f t="shared" si="181"/>
        <v>3482</v>
      </c>
      <c r="Q542" s="96" t="str">
        <f t="shared" si="182"/>
        <v/>
      </c>
      <c r="R542" s="109">
        <f t="shared" si="183"/>
        <v>697</v>
      </c>
      <c r="S542" s="85" t="str">
        <f t="shared" si="184"/>
        <v/>
      </c>
      <c r="T542" s="78">
        <f t="shared" si="185"/>
        <v>7.4155980297830174E-2</v>
      </c>
      <c r="U542" s="104">
        <f t="shared" si="186"/>
        <v>0.75244482100033028</v>
      </c>
      <c r="W542" s="13" t="str">
        <f t="shared" si="187"/>
        <v>Con</v>
      </c>
      <c r="X542" s="13" t="str">
        <f t="shared" si="188"/>
        <v>Con</v>
      </c>
      <c r="Y542" s="13" t="str">
        <f t="shared" si="189"/>
        <v>Con</v>
      </c>
      <c r="Z542" s="13" t="str">
        <f t="shared" si="190"/>
        <v>Lab</v>
      </c>
      <c r="AA542" s="13" t="str">
        <f t="shared" si="194"/>
        <v>Con</v>
      </c>
      <c r="AB542" s="13" t="str">
        <f>J542</f>
        <v>Lab</v>
      </c>
      <c r="AC542" s="13" t="str">
        <f>J542</f>
        <v>Lab</v>
      </c>
    </row>
    <row r="543" spans="1:29" ht="15.75" x14ac:dyDescent="0.25">
      <c r="A543" s="100" t="s">
        <v>552</v>
      </c>
      <c r="B543" s="101" t="s">
        <v>674</v>
      </c>
      <c r="C543" s="102">
        <v>2010</v>
      </c>
      <c r="D543" s="103">
        <v>60539</v>
      </c>
      <c r="E543" s="103">
        <v>32505</v>
      </c>
      <c r="F543" s="78">
        <f t="shared" si="178"/>
        <v>0.53692660929318292</v>
      </c>
      <c r="G543" s="81" t="s">
        <v>5</v>
      </c>
      <c r="H543" s="93">
        <v>14926</v>
      </c>
      <c r="I543" s="106">
        <v>9050</v>
      </c>
      <c r="J543" s="81" t="s">
        <v>795</v>
      </c>
      <c r="K543" s="106">
        <v>5876</v>
      </c>
      <c r="L543" s="94">
        <v>0.18077218889401631</v>
      </c>
      <c r="M543" s="95">
        <v>9.7061398437370952E-2</v>
      </c>
      <c r="N543" s="107">
        <f t="shared" si="179"/>
        <v>2939</v>
      </c>
      <c r="O543" s="107" t="str">
        <f t="shared" si="180"/>
        <v/>
      </c>
      <c r="P543" s="108">
        <f t="shared" si="181"/>
        <v>3027</v>
      </c>
      <c r="Q543" s="96" t="str">
        <f t="shared" si="182"/>
        <v/>
      </c>
      <c r="R543" s="109">
        <f t="shared" si="183"/>
        <v>606</v>
      </c>
      <c r="S543" s="85" t="str">
        <f t="shared" si="184"/>
        <v/>
      </c>
      <c r="T543" s="78">
        <f t="shared" si="185"/>
        <v>9.7061398437370952E-2</v>
      </c>
      <c r="U543" s="104">
        <f t="shared" si="186"/>
        <v>0.63398800773055386</v>
      </c>
      <c r="W543" s="13" t="str">
        <f t="shared" si="187"/>
        <v>DUP</v>
      </c>
      <c r="X543" s="13" t="str">
        <f t="shared" si="188"/>
        <v>DUP</v>
      </c>
      <c r="Y543" s="13" t="str">
        <f t="shared" si="189"/>
        <v>UCUNF</v>
      </c>
      <c r="Z543" s="13" t="str">
        <f t="shared" si="190"/>
        <v>UCUNF</v>
      </c>
      <c r="AA543" s="13" t="str">
        <f t="shared" si="194"/>
        <v>DUP</v>
      </c>
      <c r="AB543" s="13" t="str">
        <f>G543</f>
        <v>DUP</v>
      </c>
      <c r="AC543" s="13" t="str">
        <f>G543</f>
        <v>DUP</v>
      </c>
    </row>
    <row r="544" spans="1:29" ht="15.75" x14ac:dyDescent="0.25">
      <c r="A544" s="100" t="s">
        <v>553</v>
      </c>
      <c r="B544" s="101" t="s">
        <v>663</v>
      </c>
      <c r="C544" s="102">
        <v>2010</v>
      </c>
      <c r="D544" s="103">
        <v>69517</v>
      </c>
      <c r="E544" s="103">
        <v>50542</v>
      </c>
      <c r="F544" s="78">
        <f t="shared" si="178"/>
        <v>0.72704518319260036</v>
      </c>
      <c r="G544" s="81" t="s">
        <v>4</v>
      </c>
      <c r="H544" s="93">
        <v>26052</v>
      </c>
      <c r="I544" s="106">
        <v>14706</v>
      </c>
      <c r="J544" s="81" t="s">
        <v>8</v>
      </c>
      <c r="K544" s="106">
        <v>11346</v>
      </c>
      <c r="L544" s="94">
        <v>0.22448656562858613</v>
      </c>
      <c r="M544" s="95">
        <v>0.1632118762317131</v>
      </c>
      <c r="N544" s="107">
        <f t="shared" si="179"/>
        <v>5674</v>
      </c>
      <c r="O544" s="107">
        <f t="shared" si="180"/>
        <v>5674</v>
      </c>
      <c r="P544" s="108">
        <f t="shared" si="181"/>
        <v>3476</v>
      </c>
      <c r="Q544" s="96" t="str">
        <f t="shared" si="182"/>
        <v/>
      </c>
      <c r="R544" s="109">
        <f t="shared" si="183"/>
        <v>696</v>
      </c>
      <c r="S544" s="85" t="str">
        <f t="shared" si="184"/>
        <v/>
      </c>
      <c r="T544" s="78">
        <f t="shared" si="185"/>
        <v>0.1632118762317131</v>
      </c>
      <c r="U544" s="104">
        <f t="shared" si="186"/>
        <v>0.89025705942431343</v>
      </c>
      <c r="W544" s="13" t="str">
        <f t="shared" si="187"/>
        <v>Con</v>
      </c>
      <c r="X544" s="13" t="str">
        <f t="shared" si="188"/>
        <v>Con</v>
      </c>
      <c r="Y544" s="13" t="str">
        <f t="shared" si="189"/>
        <v>Con</v>
      </c>
      <c r="Z544" s="13" t="str">
        <f t="shared" si="190"/>
        <v>Con</v>
      </c>
      <c r="AA544" s="13" t="str">
        <f t="shared" si="194"/>
        <v>Con</v>
      </c>
      <c r="AB544" s="13" t="str">
        <f>G544</f>
        <v>Con</v>
      </c>
      <c r="AC544" s="13" t="str">
        <f>G544</f>
        <v>Con</v>
      </c>
    </row>
    <row r="545" spans="1:29" ht="15.75" x14ac:dyDescent="0.25">
      <c r="A545" s="100" t="s">
        <v>554</v>
      </c>
      <c r="B545" s="101" t="s">
        <v>666</v>
      </c>
      <c r="C545" s="102">
        <v>2010</v>
      </c>
      <c r="D545" s="103">
        <v>74532</v>
      </c>
      <c r="E545" s="103">
        <v>46837</v>
      </c>
      <c r="F545" s="78">
        <f t="shared" si="178"/>
        <v>0.62841464069124675</v>
      </c>
      <c r="G545" s="81" t="s">
        <v>7</v>
      </c>
      <c r="H545" s="93">
        <v>20037</v>
      </c>
      <c r="I545" s="106">
        <v>16778</v>
      </c>
      <c r="J545" s="81" t="s">
        <v>8</v>
      </c>
      <c r="K545" s="106">
        <v>3259</v>
      </c>
      <c r="L545" s="94">
        <v>6.9581740931314986E-2</v>
      </c>
      <c r="M545" s="95">
        <v>4.3726184726023722E-2</v>
      </c>
      <c r="N545" s="107">
        <f t="shared" si="179"/>
        <v>1630</v>
      </c>
      <c r="O545" s="107" t="str">
        <f t="shared" si="180"/>
        <v/>
      </c>
      <c r="P545" s="108">
        <f t="shared" si="181"/>
        <v>3727</v>
      </c>
      <c r="Q545" s="96" t="str">
        <f t="shared" si="182"/>
        <v>YES</v>
      </c>
      <c r="R545" s="109">
        <f t="shared" si="183"/>
        <v>746</v>
      </c>
      <c r="S545" s="85" t="str">
        <f t="shared" si="184"/>
        <v/>
      </c>
      <c r="T545" s="78">
        <f t="shared" si="185"/>
        <v>4.3726184726023722E-2</v>
      </c>
      <c r="U545" s="104">
        <f t="shared" si="186"/>
        <v>0.67214082541727049</v>
      </c>
      <c r="W545" s="13" t="str">
        <f t="shared" si="187"/>
        <v>LD</v>
      </c>
      <c r="X545" s="13" t="str">
        <f t="shared" si="188"/>
        <v>Lab</v>
      </c>
      <c r="Y545" s="13" t="str">
        <f t="shared" si="189"/>
        <v>LD</v>
      </c>
      <c r="Z545" s="13" t="str">
        <f t="shared" si="190"/>
        <v>LD</v>
      </c>
      <c r="AA545" s="13" t="str">
        <f>J545</f>
        <v>LD</v>
      </c>
      <c r="AB545" s="13" t="str">
        <f>G545</f>
        <v>Lab</v>
      </c>
      <c r="AC545" s="13" t="str">
        <f>G545</f>
        <v>Lab</v>
      </c>
    </row>
    <row r="546" spans="1:29" ht="15.75" x14ac:dyDescent="0.25">
      <c r="A546" s="100" t="s">
        <v>555</v>
      </c>
      <c r="B546" s="101" t="s">
        <v>664</v>
      </c>
      <c r="C546" s="102">
        <v>2010</v>
      </c>
      <c r="D546" s="103">
        <v>70991</v>
      </c>
      <c r="E546" s="103">
        <v>44910</v>
      </c>
      <c r="F546" s="78">
        <f t="shared" si="178"/>
        <v>0.63261540195236021</v>
      </c>
      <c r="G546" s="81" t="s">
        <v>7</v>
      </c>
      <c r="H546" s="93">
        <v>21821</v>
      </c>
      <c r="I546" s="106">
        <v>12886</v>
      </c>
      <c r="J546" s="81" t="s">
        <v>4</v>
      </c>
      <c r="K546" s="106">
        <v>8935</v>
      </c>
      <c r="L546" s="94">
        <v>0.1989534624805166</v>
      </c>
      <c r="M546" s="95">
        <v>0.12586102463692581</v>
      </c>
      <c r="N546" s="107">
        <f t="shared" si="179"/>
        <v>4468</v>
      </c>
      <c r="O546" s="107" t="str">
        <f t="shared" si="180"/>
        <v/>
      </c>
      <c r="P546" s="108">
        <f t="shared" si="181"/>
        <v>3550</v>
      </c>
      <c r="Q546" s="96" t="str">
        <f t="shared" si="182"/>
        <v/>
      </c>
      <c r="R546" s="109">
        <f t="shared" si="183"/>
        <v>710</v>
      </c>
      <c r="S546" s="85" t="str">
        <f t="shared" si="184"/>
        <v/>
      </c>
      <c r="T546" s="78">
        <f t="shared" si="185"/>
        <v>0.12586102463692581</v>
      </c>
      <c r="U546" s="104">
        <f t="shared" si="186"/>
        <v>0.75847642658928605</v>
      </c>
      <c r="W546" s="13" t="str">
        <f t="shared" si="187"/>
        <v>Lab</v>
      </c>
      <c r="X546" s="13" t="str">
        <f t="shared" si="188"/>
        <v>Lab</v>
      </c>
      <c r="Y546" s="13" t="str">
        <f t="shared" si="189"/>
        <v>Lab</v>
      </c>
      <c r="Z546" s="13" t="str">
        <f t="shared" si="190"/>
        <v>Con</v>
      </c>
      <c r="AA546" s="13" t="str">
        <f>G546</f>
        <v>Lab</v>
      </c>
      <c r="AB546" s="13" t="str">
        <f>G546</f>
        <v>Lab</v>
      </c>
      <c r="AC546" s="13" t="str">
        <f>G546</f>
        <v>Lab</v>
      </c>
    </row>
    <row r="547" spans="1:29" ht="15.75" x14ac:dyDescent="0.25">
      <c r="A547" s="100" t="s">
        <v>556</v>
      </c>
      <c r="B547" s="101" t="s">
        <v>669</v>
      </c>
      <c r="C547" s="102">
        <v>2010</v>
      </c>
      <c r="D547" s="103">
        <v>78286</v>
      </c>
      <c r="E547" s="103">
        <v>57973</v>
      </c>
      <c r="F547" s="78">
        <f t="shared" si="178"/>
        <v>0.74052831923971085</v>
      </c>
      <c r="G547" s="81" t="s">
        <v>4</v>
      </c>
      <c r="H547" s="93">
        <v>23679</v>
      </c>
      <c r="I547" s="106">
        <v>22380</v>
      </c>
      <c r="J547" s="81" t="s">
        <v>7</v>
      </c>
      <c r="K547" s="106">
        <v>1299</v>
      </c>
      <c r="L547" s="94">
        <v>2.2406982560847291E-2</v>
      </c>
      <c r="M547" s="95">
        <v>1.6593005135017755E-2</v>
      </c>
      <c r="N547" s="107">
        <f t="shared" si="179"/>
        <v>650</v>
      </c>
      <c r="O547" s="107">
        <f t="shared" si="180"/>
        <v>650</v>
      </c>
      <c r="P547" s="108">
        <f t="shared" si="181"/>
        <v>3915</v>
      </c>
      <c r="Q547" s="96" t="str">
        <f t="shared" si="182"/>
        <v>YES</v>
      </c>
      <c r="R547" s="109">
        <f t="shared" si="183"/>
        <v>783</v>
      </c>
      <c r="S547" s="85" t="str">
        <f t="shared" si="184"/>
        <v/>
      </c>
      <c r="T547" s="78">
        <f t="shared" si="185"/>
        <v>1.6593005135017755E-2</v>
      </c>
      <c r="U547" s="104">
        <f t="shared" si="186"/>
        <v>0.75712132437472857</v>
      </c>
      <c r="W547" s="13" t="str">
        <f t="shared" si="187"/>
        <v>Lab</v>
      </c>
      <c r="X547" s="13" t="str">
        <f t="shared" si="188"/>
        <v>Con</v>
      </c>
      <c r="Y547" s="13" t="str">
        <f t="shared" si="189"/>
        <v>Con</v>
      </c>
      <c r="Z547" s="13" t="str">
        <f t="shared" si="190"/>
        <v>Lab</v>
      </c>
      <c r="AA547" s="13" t="str">
        <f>J547</f>
        <v>Lab</v>
      </c>
      <c r="AB547" s="13" t="str">
        <f>J547</f>
        <v>Lab</v>
      </c>
      <c r="AC547" s="13" t="str">
        <f>J547</f>
        <v>Lab</v>
      </c>
    </row>
    <row r="548" spans="1:29" ht="15.75" x14ac:dyDescent="0.25">
      <c r="A548" s="100" t="s">
        <v>557</v>
      </c>
      <c r="B548" s="101" t="s">
        <v>668</v>
      </c>
      <c r="C548" s="102">
        <v>2010</v>
      </c>
      <c r="D548" s="103">
        <v>75786</v>
      </c>
      <c r="E548" s="103">
        <v>53420</v>
      </c>
      <c r="F548" s="78">
        <f t="shared" si="178"/>
        <v>0.7048795292006439</v>
      </c>
      <c r="G548" s="81" t="s">
        <v>4</v>
      </c>
      <c r="H548" s="93">
        <v>27125</v>
      </c>
      <c r="I548" s="106">
        <v>13339</v>
      </c>
      <c r="J548" s="81" t="s">
        <v>8</v>
      </c>
      <c r="K548" s="106">
        <v>13786</v>
      </c>
      <c r="L548" s="94">
        <v>0.25806813927368027</v>
      </c>
      <c r="M548" s="95">
        <v>0.18190694851291794</v>
      </c>
      <c r="N548" s="107">
        <f t="shared" si="179"/>
        <v>6894</v>
      </c>
      <c r="O548" s="107">
        <f t="shared" si="180"/>
        <v>6894</v>
      </c>
      <c r="P548" s="108">
        <f t="shared" si="181"/>
        <v>3790</v>
      </c>
      <c r="Q548" s="96" t="str">
        <f t="shared" si="182"/>
        <v/>
      </c>
      <c r="R548" s="109">
        <f t="shared" si="183"/>
        <v>758</v>
      </c>
      <c r="S548" s="85" t="str">
        <f t="shared" si="184"/>
        <v/>
      </c>
      <c r="T548" s="78">
        <f t="shared" si="185"/>
        <v>0.18190694851291794</v>
      </c>
      <c r="U548" s="104">
        <f t="shared" si="186"/>
        <v>0.88678647771356189</v>
      </c>
      <c r="W548" s="13" t="str">
        <f t="shared" si="187"/>
        <v>Con</v>
      </c>
      <c r="X548" s="13" t="str">
        <f t="shared" si="188"/>
        <v>Con</v>
      </c>
      <c r="Y548" s="13" t="str">
        <f t="shared" si="189"/>
        <v>Con</v>
      </c>
      <c r="Z548" s="13" t="str">
        <f t="shared" si="190"/>
        <v>Con</v>
      </c>
      <c r="AA548" s="13" t="str">
        <f t="shared" ref="AA548:AA556" si="195">G548</f>
        <v>Con</v>
      </c>
      <c r="AB548" s="13" t="str">
        <f t="shared" ref="AB548:AB561" si="196">G548</f>
        <v>Con</v>
      </c>
      <c r="AC548" s="13" t="str">
        <f t="shared" ref="AC548:AC561" si="197">G548</f>
        <v>Con</v>
      </c>
    </row>
    <row r="549" spans="1:29" ht="15.75" x14ac:dyDescent="0.25">
      <c r="A549" s="100" t="s">
        <v>558</v>
      </c>
      <c r="B549" s="101" t="s">
        <v>668</v>
      </c>
      <c r="C549" s="102">
        <v>2010</v>
      </c>
      <c r="D549" s="103">
        <v>76572</v>
      </c>
      <c r="E549" s="103">
        <v>54893</v>
      </c>
      <c r="F549" s="78">
        <f t="shared" si="178"/>
        <v>0.71688084417280473</v>
      </c>
      <c r="G549" s="81" t="s">
        <v>4</v>
      </c>
      <c r="H549" s="93">
        <v>25475</v>
      </c>
      <c r="I549" s="106">
        <v>16347</v>
      </c>
      <c r="J549" s="81" t="s">
        <v>8</v>
      </c>
      <c r="K549" s="106">
        <v>9128</v>
      </c>
      <c r="L549" s="94">
        <v>0.16628714043684986</v>
      </c>
      <c r="M549" s="95">
        <v>0.11920806561145066</v>
      </c>
      <c r="N549" s="107">
        <f t="shared" si="179"/>
        <v>4565</v>
      </c>
      <c r="O549" s="107">
        <f t="shared" si="180"/>
        <v>4565</v>
      </c>
      <c r="P549" s="108">
        <f t="shared" si="181"/>
        <v>3829</v>
      </c>
      <c r="Q549" s="96" t="str">
        <f t="shared" si="182"/>
        <v/>
      </c>
      <c r="R549" s="109">
        <f t="shared" si="183"/>
        <v>766</v>
      </c>
      <c r="S549" s="85" t="str">
        <f t="shared" si="184"/>
        <v/>
      </c>
      <c r="T549" s="78">
        <f t="shared" si="185"/>
        <v>0.11920806561145066</v>
      </c>
      <c r="U549" s="104">
        <f t="shared" si="186"/>
        <v>0.83608890978425543</v>
      </c>
      <c r="W549" s="13" t="str">
        <f t="shared" si="187"/>
        <v>Con</v>
      </c>
      <c r="X549" s="13" t="str">
        <f t="shared" si="188"/>
        <v>Con</v>
      </c>
      <c r="Y549" s="13" t="str">
        <f t="shared" si="189"/>
        <v>Con</v>
      </c>
      <c r="Z549" s="13" t="str">
        <f t="shared" si="190"/>
        <v>LD</v>
      </c>
      <c r="AA549" s="13" t="str">
        <f t="shared" si="195"/>
        <v>Con</v>
      </c>
      <c r="AB549" s="13" t="str">
        <f t="shared" si="196"/>
        <v>Con</v>
      </c>
      <c r="AC549" s="13" t="str">
        <f t="shared" si="197"/>
        <v>Con</v>
      </c>
    </row>
    <row r="550" spans="1:29" ht="15.75" x14ac:dyDescent="0.25">
      <c r="A550" s="100" t="s">
        <v>559</v>
      </c>
      <c r="B550" s="101" t="s">
        <v>668</v>
      </c>
      <c r="C550" s="102">
        <v>2010</v>
      </c>
      <c r="D550" s="103">
        <v>72498</v>
      </c>
      <c r="E550" s="103">
        <v>51416</v>
      </c>
      <c r="F550" s="78">
        <f t="shared" si="178"/>
        <v>0.70920577119368811</v>
      </c>
      <c r="G550" s="81" t="s">
        <v>4</v>
      </c>
      <c r="H550" s="93">
        <v>24550</v>
      </c>
      <c r="I550" s="106">
        <v>15861</v>
      </c>
      <c r="J550" s="81" t="s">
        <v>8</v>
      </c>
      <c r="K550" s="106">
        <v>8689</v>
      </c>
      <c r="L550" s="94">
        <v>0.16899408744359731</v>
      </c>
      <c r="M550" s="95">
        <v>0.11985158211261</v>
      </c>
      <c r="N550" s="107">
        <f t="shared" si="179"/>
        <v>4345</v>
      </c>
      <c r="O550" s="107">
        <f t="shared" si="180"/>
        <v>4345</v>
      </c>
      <c r="P550" s="108">
        <f t="shared" si="181"/>
        <v>3625</v>
      </c>
      <c r="Q550" s="96" t="str">
        <f t="shared" si="182"/>
        <v/>
      </c>
      <c r="R550" s="109">
        <f t="shared" si="183"/>
        <v>725</v>
      </c>
      <c r="S550" s="85" t="str">
        <f t="shared" si="184"/>
        <v/>
      </c>
      <c r="T550" s="78">
        <f t="shared" si="185"/>
        <v>0.11985158211261</v>
      </c>
      <c r="U550" s="104">
        <f t="shared" si="186"/>
        <v>0.82905735330629815</v>
      </c>
      <c r="W550" s="13" t="str">
        <f t="shared" si="187"/>
        <v>Con</v>
      </c>
      <c r="X550" s="13" t="str">
        <f t="shared" si="188"/>
        <v>Con</v>
      </c>
      <c r="Y550" s="13" t="str">
        <f t="shared" si="189"/>
        <v>Con</v>
      </c>
      <c r="Z550" s="13" t="str">
        <f t="shared" si="190"/>
        <v>LD</v>
      </c>
      <c r="AA550" s="13" t="str">
        <f t="shared" si="195"/>
        <v>Con</v>
      </c>
      <c r="AB550" s="13" t="str">
        <f t="shared" si="196"/>
        <v>Con</v>
      </c>
      <c r="AC550" s="13" t="str">
        <f t="shared" si="197"/>
        <v>Con</v>
      </c>
    </row>
    <row r="551" spans="1:29" ht="15.75" x14ac:dyDescent="0.25">
      <c r="A551" s="100" t="s">
        <v>560</v>
      </c>
      <c r="B551" s="101" t="s">
        <v>668</v>
      </c>
      <c r="C551" s="102">
        <v>2010</v>
      </c>
      <c r="D551" s="103">
        <v>74374</v>
      </c>
      <c r="E551" s="103">
        <v>48089</v>
      </c>
      <c r="F551" s="78">
        <f t="shared" si="178"/>
        <v>0.64658348347540806</v>
      </c>
      <c r="G551" s="81" t="s">
        <v>4</v>
      </c>
      <c r="H551" s="93">
        <v>24312</v>
      </c>
      <c r="I551" s="106">
        <v>11262</v>
      </c>
      <c r="J551" s="81" t="s">
        <v>8</v>
      </c>
      <c r="K551" s="106">
        <v>13050</v>
      </c>
      <c r="L551" s="94">
        <v>0.27137183139595333</v>
      </c>
      <c r="M551" s="95">
        <v>0.17546454406109663</v>
      </c>
      <c r="N551" s="107">
        <f t="shared" si="179"/>
        <v>6526</v>
      </c>
      <c r="O551" s="107">
        <f t="shared" si="180"/>
        <v>6526</v>
      </c>
      <c r="P551" s="108">
        <f t="shared" si="181"/>
        <v>3719</v>
      </c>
      <c r="Q551" s="96" t="str">
        <f t="shared" si="182"/>
        <v/>
      </c>
      <c r="R551" s="109">
        <f t="shared" si="183"/>
        <v>744</v>
      </c>
      <c r="S551" s="85" t="str">
        <f t="shared" si="184"/>
        <v/>
      </c>
      <c r="T551" s="78">
        <f t="shared" si="185"/>
        <v>0.17546454406109663</v>
      </c>
      <c r="U551" s="104">
        <f t="shared" si="186"/>
        <v>0.82204802753650474</v>
      </c>
      <c r="W551" s="13" t="str">
        <f t="shared" si="187"/>
        <v>Con</v>
      </c>
      <c r="X551" s="13" t="str">
        <f t="shared" si="188"/>
        <v>Con</v>
      </c>
      <c r="Y551" s="13" t="str">
        <f t="shared" si="189"/>
        <v>Con</v>
      </c>
      <c r="Z551" s="13" t="str">
        <f t="shared" si="190"/>
        <v>LD</v>
      </c>
      <c r="AA551" s="13" t="str">
        <f t="shared" si="195"/>
        <v>Con</v>
      </c>
      <c r="AB551" s="13" t="str">
        <f t="shared" si="196"/>
        <v>Con</v>
      </c>
      <c r="AC551" s="13" t="str">
        <f t="shared" si="197"/>
        <v>Con</v>
      </c>
    </row>
    <row r="552" spans="1:29" ht="15.75" x14ac:dyDescent="0.25">
      <c r="A552" s="100" t="s">
        <v>561</v>
      </c>
      <c r="B552" s="101" t="s">
        <v>670</v>
      </c>
      <c r="C552" s="102">
        <v>2010</v>
      </c>
      <c r="D552" s="103">
        <v>74485</v>
      </c>
      <c r="E552" s="103">
        <v>42463</v>
      </c>
      <c r="F552" s="78">
        <f t="shared" si="178"/>
        <v>0.57008793716855743</v>
      </c>
      <c r="G552" s="81" t="s">
        <v>7</v>
      </c>
      <c r="H552" s="93">
        <v>19495</v>
      </c>
      <c r="I552" s="106">
        <v>12770</v>
      </c>
      <c r="J552" s="81" t="s">
        <v>4</v>
      </c>
      <c r="K552" s="106">
        <v>6725</v>
      </c>
      <c r="L552" s="94">
        <v>0.15837317193792241</v>
      </c>
      <c r="M552" s="95">
        <v>9.0286634892931469E-2</v>
      </c>
      <c r="N552" s="107">
        <f t="shared" si="179"/>
        <v>3363</v>
      </c>
      <c r="O552" s="107" t="str">
        <f t="shared" si="180"/>
        <v/>
      </c>
      <c r="P552" s="108">
        <f t="shared" si="181"/>
        <v>3725</v>
      </c>
      <c r="Q552" s="96" t="str">
        <f t="shared" si="182"/>
        <v/>
      </c>
      <c r="R552" s="109">
        <f t="shared" si="183"/>
        <v>745</v>
      </c>
      <c r="S552" s="85" t="str">
        <f t="shared" si="184"/>
        <v/>
      </c>
      <c r="T552" s="78">
        <f t="shared" si="185"/>
        <v>9.0286634892931469E-2</v>
      </c>
      <c r="U552" s="104">
        <f t="shared" si="186"/>
        <v>0.66037457206148886</v>
      </c>
      <c r="W552" s="13" t="str">
        <f t="shared" si="187"/>
        <v>Lab</v>
      </c>
      <c r="X552" s="13" t="str">
        <f t="shared" si="188"/>
        <v>Lab</v>
      </c>
      <c r="Y552" s="13" t="str">
        <f t="shared" si="189"/>
        <v>Con</v>
      </c>
      <c r="Z552" s="13" t="str">
        <f t="shared" si="190"/>
        <v>Con</v>
      </c>
      <c r="AA552" s="13" t="str">
        <f t="shared" si="195"/>
        <v>Lab</v>
      </c>
      <c r="AB552" s="13" t="str">
        <f t="shared" si="196"/>
        <v>Lab</v>
      </c>
      <c r="AC552" s="13" t="str">
        <f t="shared" si="197"/>
        <v>Lab</v>
      </c>
    </row>
    <row r="553" spans="1:29" ht="15.75" x14ac:dyDescent="0.25">
      <c r="A553" s="100" t="s">
        <v>562</v>
      </c>
      <c r="B553" s="101" t="s">
        <v>662</v>
      </c>
      <c r="C553" s="102">
        <v>2010</v>
      </c>
      <c r="D553" s="103">
        <v>76855</v>
      </c>
      <c r="E553" s="103">
        <v>54640</v>
      </c>
      <c r="F553" s="78">
        <f t="shared" si="178"/>
        <v>0.71094919003317936</v>
      </c>
      <c r="G553" s="81" t="s">
        <v>4</v>
      </c>
      <c r="H553" s="93">
        <v>31007</v>
      </c>
      <c r="I553" s="106">
        <v>14133</v>
      </c>
      <c r="J553" s="81" t="s">
        <v>8</v>
      </c>
      <c r="K553" s="106">
        <v>16874</v>
      </c>
      <c r="L553" s="94">
        <v>0.30882137628111272</v>
      </c>
      <c r="M553" s="95">
        <v>0.2195563073319888</v>
      </c>
      <c r="N553" s="107">
        <f t="shared" si="179"/>
        <v>8438</v>
      </c>
      <c r="O553" s="107">
        <f t="shared" si="180"/>
        <v>8438</v>
      </c>
      <c r="P553" s="108">
        <f t="shared" si="181"/>
        <v>3843</v>
      </c>
      <c r="Q553" s="96" t="str">
        <f t="shared" si="182"/>
        <v/>
      </c>
      <c r="R553" s="109">
        <f t="shared" si="183"/>
        <v>769</v>
      </c>
      <c r="S553" s="85" t="str">
        <f t="shared" si="184"/>
        <v/>
      </c>
      <c r="T553" s="78">
        <f t="shared" si="185"/>
        <v>0.2195563073319888</v>
      </c>
      <c r="U553" s="104">
        <f t="shared" si="186"/>
        <v>0.93050549736516819</v>
      </c>
      <c r="W553" s="13" t="str">
        <f t="shared" si="187"/>
        <v>Con</v>
      </c>
      <c r="X553" s="13" t="str">
        <f t="shared" si="188"/>
        <v>Con</v>
      </c>
      <c r="Y553" s="13" t="str">
        <f t="shared" si="189"/>
        <v>Con</v>
      </c>
      <c r="Z553" s="13" t="str">
        <f t="shared" si="190"/>
        <v>Con</v>
      </c>
      <c r="AA553" s="13" t="str">
        <f t="shared" si="195"/>
        <v>Con</v>
      </c>
      <c r="AB553" s="13" t="str">
        <f t="shared" si="196"/>
        <v>Con</v>
      </c>
      <c r="AC553" s="13" t="str">
        <f t="shared" si="197"/>
        <v>Con</v>
      </c>
    </row>
    <row r="554" spans="1:29" ht="15.75" x14ac:dyDescent="0.25">
      <c r="A554" s="100" t="s">
        <v>563</v>
      </c>
      <c r="B554" s="101" t="s">
        <v>662</v>
      </c>
      <c r="C554" s="102">
        <v>2010</v>
      </c>
      <c r="D554" s="103">
        <v>78107</v>
      </c>
      <c r="E554" s="103">
        <v>54347</v>
      </c>
      <c r="F554" s="78">
        <f t="shared" si="178"/>
        <v>0.69580191276070003</v>
      </c>
      <c r="G554" s="81" t="s">
        <v>4</v>
      </c>
      <c r="H554" s="93">
        <v>31326</v>
      </c>
      <c r="I554" s="106">
        <v>14037</v>
      </c>
      <c r="J554" s="81" t="s">
        <v>8</v>
      </c>
      <c r="K554" s="106">
        <v>17289</v>
      </c>
      <c r="L554" s="94">
        <v>0.31812243546101898</v>
      </c>
      <c r="M554" s="95">
        <v>0.22135019908586939</v>
      </c>
      <c r="N554" s="107">
        <f t="shared" si="179"/>
        <v>8645</v>
      </c>
      <c r="O554" s="107">
        <f t="shared" si="180"/>
        <v>8645</v>
      </c>
      <c r="P554" s="108">
        <f t="shared" si="181"/>
        <v>3906</v>
      </c>
      <c r="Q554" s="96" t="str">
        <f t="shared" si="182"/>
        <v/>
      </c>
      <c r="R554" s="109">
        <f t="shared" si="183"/>
        <v>782</v>
      </c>
      <c r="S554" s="85" t="str">
        <f t="shared" si="184"/>
        <v/>
      </c>
      <c r="T554" s="78">
        <f t="shared" si="185"/>
        <v>0.22135019908586939</v>
      </c>
      <c r="U554" s="104">
        <f t="shared" si="186"/>
        <v>0.91715211184656942</v>
      </c>
      <c r="W554" s="13" t="str">
        <f t="shared" si="187"/>
        <v>Con</v>
      </c>
      <c r="X554" s="13" t="str">
        <f t="shared" si="188"/>
        <v>Con</v>
      </c>
      <c r="Y554" s="13" t="str">
        <f t="shared" si="189"/>
        <v>Con</v>
      </c>
      <c r="Z554" s="13" t="str">
        <f t="shared" si="190"/>
        <v>Con</v>
      </c>
      <c r="AA554" s="13" t="str">
        <f t="shared" si="195"/>
        <v>Con</v>
      </c>
      <c r="AB554" s="13" t="str">
        <f t="shared" si="196"/>
        <v>Con</v>
      </c>
      <c r="AC554" s="13" t="str">
        <f t="shared" si="197"/>
        <v>Con</v>
      </c>
    </row>
    <row r="555" spans="1:29" ht="15.75" x14ac:dyDescent="0.25">
      <c r="A555" s="100" t="s">
        <v>564</v>
      </c>
      <c r="B555" s="101" t="s">
        <v>662</v>
      </c>
      <c r="C555" s="102">
        <v>2010</v>
      </c>
      <c r="D555" s="103">
        <v>76501</v>
      </c>
      <c r="E555" s="103">
        <v>57259</v>
      </c>
      <c r="F555" s="78">
        <f t="shared" si="178"/>
        <v>0.7484738761584816</v>
      </c>
      <c r="G555" s="81" t="s">
        <v>4</v>
      </c>
      <c r="H555" s="93">
        <v>33605</v>
      </c>
      <c r="I555" s="106">
        <v>17287</v>
      </c>
      <c r="J555" s="81" t="s">
        <v>8</v>
      </c>
      <c r="K555" s="106">
        <v>16318</v>
      </c>
      <c r="L555" s="94">
        <v>0.28498576642973156</v>
      </c>
      <c r="M555" s="95">
        <v>0.21330440124965686</v>
      </c>
      <c r="N555" s="107">
        <f t="shared" si="179"/>
        <v>8160</v>
      </c>
      <c r="O555" s="107">
        <f t="shared" si="180"/>
        <v>8160</v>
      </c>
      <c r="P555" s="108">
        <f t="shared" si="181"/>
        <v>3826</v>
      </c>
      <c r="Q555" s="96" t="str">
        <f t="shared" si="182"/>
        <v/>
      </c>
      <c r="R555" s="109">
        <f t="shared" si="183"/>
        <v>766</v>
      </c>
      <c r="S555" s="85" t="str">
        <f t="shared" si="184"/>
        <v/>
      </c>
      <c r="T555" s="78">
        <f t="shared" si="185"/>
        <v>0.21330440124965686</v>
      </c>
      <c r="U555" s="104">
        <f t="shared" si="186"/>
        <v>0.96177827740813848</v>
      </c>
      <c r="W555" s="13" t="str">
        <f t="shared" si="187"/>
        <v>Con</v>
      </c>
      <c r="X555" s="13" t="str">
        <f t="shared" si="188"/>
        <v>Con</v>
      </c>
      <c r="Y555" s="13" t="str">
        <f t="shared" si="189"/>
        <v>Con</v>
      </c>
      <c r="Z555" s="13" t="str">
        <f t="shared" si="190"/>
        <v>Con</v>
      </c>
      <c r="AA555" s="13" t="str">
        <f t="shared" si="195"/>
        <v>Con</v>
      </c>
      <c r="AB555" s="13" t="str">
        <f t="shared" si="196"/>
        <v>Con</v>
      </c>
      <c r="AC555" s="13" t="str">
        <f t="shared" si="197"/>
        <v>Con</v>
      </c>
    </row>
    <row r="556" spans="1:29" ht="15.75" x14ac:dyDescent="0.25">
      <c r="A556" s="100" t="s">
        <v>565</v>
      </c>
      <c r="B556" s="101" t="s">
        <v>662</v>
      </c>
      <c r="C556" s="102">
        <v>2010</v>
      </c>
      <c r="D556" s="103">
        <v>77199</v>
      </c>
      <c r="E556" s="103">
        <v>55855</v>
      </c>
      <c r="F556" s="78">
        <f t="shared" si="178"/>
        <v>0.72351973471158948</v>
      </c>
      <c r="G556" s="81" t="s">
        <v>4</v>
      </c>
      <c r="H556" s="93">
        <v>28329</v>
      </c>
      <c r="I556" s="106">
        <v>20927</v>
      </c>
      <c r="J556" s="81" t="s">
        <v>8</v>
      </c>
      <c r="K556" s="106">
        <v>7402</v>
      </c>
      <c r="L556" s="94">
        <v>0.1325217079939128</v>
      </c>
      <c r="M556" s="95">
        <v>9.588207101128253E-2</v>
      </c>
      <c r="N556" s="107">
        <f t="shared" si="179"/>
        <v>3702</v>
      </c>
      <c r="O556" s="107">
        <f t="shared" si="180"/>
        <v>3702</v>
      </c>
      <c r="P556" s="108">
        <f t="shared" si="181"/>
        <v>3860</v>
      </c>
      <c r="Q556" s="96" t="str">
        <f t="shared" si="182"/>
        <v/>
      </c>
      <c r="R556" s="109">
        <f t="shared" si="183"/>
        <v>772</v>
      </c>
      <c r="S556" s="85" t="str">
        <f t="shared" si="184"/>
        <v/>
      </c>
      <c r="T556" s="78">
        <f t="shared" si="185"/>
        <v>9.588207101128253E-2</v>
      </c>
      <c r="U556" s="104">
        <f t="shared" si="186"/>
        <v>0.81940180572287202</v>
      </c>
      <c r="W556" s="13" t="str">
        <f t="shared" si="187"/>
        <v>Con</v>
      </c>
      <c r="X556" s="13" t="str">
        <f t="shared" si="188"/>
        <v>Con</v>
      </c>
      <c r="Y556" s="13" t="str">
        <f t="shared" si="189"/>
        <v>Con</v>
      </c>
      <c r="Z556" s="13" t="str">
        <f t="shared" si="190"/>
        <v>LD</v>
      </c>
      <c r="AA556" s="13" t="str">
        <f t="shared" si="195"/>
        <v>Con</v>
      </c>
      <c r="AB556" s="13" t="str">
        <f t="shared" si="196"/>
        <v>Con</v>
      </c>
      <c r="AC556" s="13" t="str">
        <f t="shared" si="197"/>
        <v>Con</v>
      </c>
    </row>
    <row r="557" spans="1:29" ht="15.75" x14ac:dyDescent="0.25">
      <c r="A557" s="100" t="s">
        <v>566</v>
      </c>
      <c r="B557" s="101" t="s">
        <v>666</v>
      </c>
      <c r="C557" s="102">
        <v>2010</v>
      </c>
      <c r="D557" s="103">
        <v>66658</v>
      </c>
      <c r="E557" s="103">
        <v>48508</v>
      </c>
      <c r="F557" s="78">
        <f t="shared" si="178"/>
        <v>0.72771460289837675</v>
      </c>
      <c r="G557" s="81" t="s">
        <v>8</v>
      </c>
      <c r="H557" s="93">
        <v>22156</v>
      </c>
      <c r="I557" s="106">
        <v>20548</v>
      </c>
      <c r="J557" s="81" t="s">
        <v>4</v>
      </c>
      <c r="K557" s="106">
        <v>1608</v>
      </c>
      <c r="L557" s="94">
        <v>3.3149171270718231E-2</v>
      </c>
      <c r="M557" s="95">
        <v>2.4123136007680998E-2</v>
      </c>
      <c r="N557" s="107">
        <f t="shared" si="179"/>
        <v>805</v>
      </c>
      <c r="O557" s="107" t="str">
        <f t="shared" si="180"/>
        <v/>
      </c>
      <c r="P557" s="108">
        <f t="shared" si="181"/>
        <v>3333</v>
      </c>
      <c r="Q557" s="96" t="str">
        <f t="shared" si="182"/>
        <v>YES</v>
      </c>
      <c r="R557" s="109">
        <f t="shared" si="183"/>
        <v>667</v>
      </c>
      <c r="S557" s="85" t="str">
        <f t="shared" si="184"/>
        <v/>
      </c>
      <c r="T557" s="78">
        <f t="shared" si="185"/>
        <v>2.4123136007680998E-2</v>
      </c>
      <c r="U557" s="104">
        <f t="shared" si="186"/>
        <v>0.75183773890605776</v>
      </c>
      <c r="W557" s="13" t="str">
        <f t="shared" si="187"/>
        <v>Con</v>
      </c>
      <c r="X557" s="13" t="str">
        <f t="shared" si="188"/>
        <v>LD</v>
      </c>
      <c r="Y557" s="13" t="str">
        <f t="shared" si="189"/>
        <v>LD</v>
      </c>
      <c r="Z557" s="13" t="str">
        <f t="shared" si="190"/>
        <v>Con</v>
      </c>
      <c r="AA557" s="13" t="str">
        <f>J557</f>
        <v>Con</v>
      </c>
      <c r="AB557" s="13" t="str">
        <f t="shared" si="196"/>
        <v>LD</v>
      </c>
      <c r="AC557" s="13" t="str">
        <f t="shared" si="197"/>
        <v>LD</v>
      </c>
    </row>
    <row r="558" spans="1:29" ht="15.75" x14ac:dyDescent="0.25">
      <c r="A558" s="100" t="s">
        <v>567</v>
      </c>
      <c r="B558" s="101" t="s">
        <v>663</v>
      </c>
      <c r="C558" s="102">
        <v>2010</v>
      </c>
      <c r="D558" s="103">
        <v>74489</v>
      </c>
      <c r="E558" s="103">
        <v>50589</v>
      </c>
      <c r="F558" s="78">
        <f t="shared" si="178"/>
        <v>0.67914725664192033</v>
      </c>
      <c r="G558" s="81" t="s">
        <v>4</v>
      </c>
      <c r="H558" s="93">
        <v>27303</v>
      </c>
      <c r="I558" s="106">
        <v>10298</v>
      </c>
      <c r="J558" s="81" t="s">
        <v>7</v>
      </c>
      <c r="K558" s="106">
        <v>17005</v>
      </c>
      <c r="L558" s="94">
        <v>0.33614026764711696</v>
      </c>
      <c r="M558" s="95">
        <v>0.22828874061942031</v>
      </c>
      <c r="N558" s="107">
        <f t="shared" si="179"/>
        <v>8503</v>
      </c>
      <c r="O558" s="107">
        <f t="shared" si="180"/>
        <v>8503</v>
      </c>
      <c r="P558" s="108">
        <f t="shared" si="181"/>
        <v>3725</v>
      </c>
      <c r="Q558" s="96" t="str">
        <f t="shared" si="182"/>
        <v/>
      </c>
      <c r="R558" s="109">
        <f t="shared" si="183"/>
        <v>745</v>
      </c>
      <c r="S558" s="85" t="str">
        <f t="shared" si="184"/>
        <v/>
      </c>
      <c r="T558" s="78">
        <f t="shared" si="185"/>
        <v>0.22828874061942031</v>
      </c>
      <c r="U558" s="104">
        <f t="shared" si="186"/>
        <v>0.90743599726134061</v>
      </c>
      <c r="W558" s="13" t="str">
        <f t="shared" si="187"/>
        <v>Con</v>
      </c>
      <c r="X558" s="13" t="str">
        <f t="shared" si="188"/>
        <v>Con</v>
      </c>
      <c r="Y558" s="13" t="str">
        <f t="shared" si="189"/>
        <v>Con</v>
      </c>
      <c r="Z558" s="13" t="str">
        <f t="shared" si="190"/>
        <v>Con</v>
      </c>
      <c r="AA558" s="13" t="str">
        <f>G558</f>
        <v>Con</v>
      </c>
      <c r="AB558" s="13" t="str">
        <f t="shared" si="196"/>
        <v>Con</v>
      </c>
      <c r="AC558" s="13" t="str">
        <f t="shared" si="197"/>
        <v>Con</v>
      </c>
    </row>
    <row r="559" spans="1:29" ht="15.75" x14ac:dyDescent="0.25">
      <c r="A559" s="100" t="s">
        <v>568</v>
      </c>
      <c r="B559" s="101" t="s">
        <v>672</v>
      </c>
      <c r="C559" s="102">
        <v>2010</v>
      </c>
      <c r="D559" s="103">
        <v>59823</v>
      </c>
      <c r="E559" s="103">
        <v>32676</v>
      </c>
      <c r="F559" s="78">
        <f t="shared" si="178"/>
        <v>0.54621132340404188</v>
      </c>
      <c r="G559" s="81" t="s">
        <v>7</v>
      </c>
      <c r="H559" s="93">
        <v>16819</v>
      </c>
      <c r="I559" s="106">
        <v>5981</v>
      </c>
      <c r="J559" s="81" t="s">
        <v>8</v>
      </c>
      <c r="K559" s="106">
        <v>10838</v>
      </c>
      <c r="L559" s="94">
        <v>0.33168074427714528</v>
      </c>
      <c r="M559" s="95">
        <v>0.18116777827925715</v>
      </c>
      <c r="N559" s="107">
        <f t="shared" si="179"/>
        <v>5420</v>
      </c>
      <c r="O559" s="107" t="str">
        <f t="shared" si="180"/>
        <v/>
      </c>
      <c r="P559" s="108">
        <f t="shared" si="181"/>
        <v>2992</v>
      </c>
      <c r="Q559" s="96" t="str">
        <f t="shared" si="182"/>
        <v/>
      </c>
      <c r="R559" s="109">
        <f t="shared" si="183"/>
        <v>599</v>
      </c>
      <c r="S559" s="85" t="str">
        <f t="shared" si="184"/>
        <v/>
      </c>
      <c r="T559" s="78">
        <f t="shared" si="185"/>
        <v>0.18116777827925715</v>
      </c>
      <c r="U559" s="104">
        <f t="shared" si="186"/>
        <v>0.727379101683299</v>
      </c>
      <c r="W559" s="13" t="str">
        <f t="shared" si="187"/>
        <v>Lab</v>
      </c>
      <c r="X559" s="13" t="str">
        <f t="shared" si="188"/>
        <v>Lab</v>
      </c>
      <c r="Y559" s="13" t="str">
        <f t="shared" si="189"/>
        <v>LD</v>
      </c>
      <c r="Z559" s="13" t="str">
        <f t="shared" si="190"/>
        <v>LD</v>
      </c>
      <c r="AA559" s="13" t="str">
        <f>G559</f>
        <v>Lab</v>
      </c>
      <c r="AB559" s="13" t="str">
        <f t="shared" si="196"/>
        <v>Lab</v>
      </c>
      <c r="AC559" s="13" t="str">
        <f t="shared" si="197"/>
        <v>Lab</v>
      </c>
    </row>
    <row r="560" spans="1:29" ht="15.75" x14ac:dyDescent="0.25">
      <c r="A560" s="100" t="s">
        <v>569</v>
      </c>
      <c r="B560" s="101" t="s">
        <v>672</v>
      </c>
      <c r="C560" s="102">
        <v>2010</v>
      </c>
      <c r="D560" s="103">
        <v>61334</v>
      </c>
      <c r="E560" s="103">
        <v>35593</v>
      </c>
      <c r="F560" s="78">
        <f t="shared" si="178"/>
        <v>0.58031434440929985</v>
      </c>
      <c r="G560" s="81" t="s">
        <v>7</v>
      </c>
      <c r="H560" s="93">
        <v>12335</v>
      </c>
      <c r="I560" s="106">
        <v>11831</v>
      </c>
      <c r="J560" s="81" t="s">
        <v>8</v>
      </c>
      <c r="K560" s="106">
        <v>504</v>
      </c>
      <c r="L560" s="94">
        <v>1.41600876576855E-2</v>
      </c>
      <c r="M560" s="95">
        <v>8.2173019858479794E-3</v>
      </c>
      <c r="N560" s="107">
        <f t="shared" si="179"/>
        <v>253</v>
      </c>
      <c r="O560" s="107" t="str">
        <f t="shared" si="180"/>
        <v/>
      </c>
      <c r="P560" s="108">
        <f t="shared" si="181"/>
        <v>3067</v>
      </c>
      <c r="Q560" s="96" t="str">
        <f t="shared" si="182"/>
        <v>YES</v>
      </c>
      <c r="R560" s="109">
        <f t="shared" si="183"/>
        <v>614</v>
      </c>
      <c r="S560" s="85" t="str">
        <f t="shared" si="184"/>
        <v>YES</v>
      </c>
      <c r="T560" s="78">
        <f t="shared" si="185"/>
        <v>8.2173019858479794E-3</v>
      </c>
      <c r="U560" s="104">
        <f t="shared" si="186"/>
        <v>0.58853164639514788</v>
      </c>
      <c r="W560" s="13" t="str">
        <f t="shared" si="187"/>
        <v>LD</v>
      </c>
      <c r="X560" s="13" t="str">
        <f t="shared" si="188"/>
        <v>LD</v>
      </c>
      <c r="Y560" s="13" t="str">
        <f t="shared" si="189"/>
        <v>LD</v>
      </c>
      <c r="Z560" s="13" t="str">
        <f t="shared" si="190"/>
        <v>LD</v>
      </c>
      <c r="AA560" s="13" t="str">
        <f>J560</f>
        <v>LD</v>
      </c>
      <c r="AB560" s="13" t="str">
        <f t="shared" si="196"/>
        <v>Lab</v>
      </c>
      <c r="AC560" s="13" t="str">
        <f t="shared" si="197"/>
        <v>Lab</v>
      </c>
    </row>
    <row r="561" spans="1:29" ht="15.75" x14ac:dyDescent="0.25">
      <c r="A561" s="100" t="s">
        <v>570</v>
      </c>
      <c r="B561" s="101" t="s">
        <v>669</v>
      </c>
      <c r="C561" s="102">
        <v>2010</v>
      </c>
      <c r="D561" s="103">
        <v>78384</v>
      </c>
      <c r="E561" s="103">
        <v>50295</v>
      </c>
      <c r="F561" s="78">
        <f t="shared" si="178"/>
        <v>0.64164880587875073</v>
      </c>
      <c r="G561" s="81" t="s">
        <v>4</v>
      </c>
      <c r="H561" s="93">
        <v>22408</v>
      </c>
      <c r="I561" s="106">
        <v>15348</v>
      </c>
      <c r="J561" s="81" t="s">
        <v>7</v>
      </c>
      <c r="K561" s="106">
        <v>7060</v>
      </c>
      <c r="L561" s="94">
        <v>0.14037180634257879</v>
      </c>
      <c r="M561" s="95">
        <v>9.0069401918758937E-2</v>
      </c>
      <c r="N561" s="107">
        <f t="shared" si="179"/>
        <v>3531</v>
      </c>
      <c r="O561" s="107">
        <f t="shared" si="180"/>
        <v>3531</v>
      </c>
      <c r="P561" s="108">
        <f t="shared" si="181"/>
        <v>3920</v>
      </c>
      <c r="Q561" s="96" t="str">
        <f t="shared" si="182"/>
        <v/>
      </c>
      <c r="R561" s="109">
        <f t="shared" si="183"/>
        <v>784</v>
      </c>
      <c r="S561" s="85" t="str">
        <f t="shared" si="184"/>
        <v/>
      </c>
      <c r="T561" s="78">
        <f t="shared" si="185"/>
        <v>9.0069401918758937E-2</v>
      </c>
      <c r="U561" s="104">
        <f t="shared" si="186"/>
        <v>0.73171820779750962</v>
      </c>
      <c r="W561" s="13" t="str">
        <f t="shared" si="187"/>
        <v>Con</v>
      </c>
      <c r="X561" s="13" t="str">
        <f t="shared" si="188"/>
        <v>Con</v>
      </c>
      <c r="Y561" s="13" t="str">
        <f t="shared" si="189"/>
        <v>Lab</v>
      </c>
      <c r="Z561" s="13" t="str">
        <f t="shared" si="190"/>
        <v>Lab</v>
      </c>
      <c r="AA561" s="13" t="str">
        <f>G561</f>
        <v>Con</v>
      </c>
      <c r="AB561" s="13" t="str">
        <f t="shared" si="196"/>
        <v>Con</v>
      </c>
      <c r="AC561" s="13" t="str">
        <f t="shared" si="197"/>
        <v>Con</v>
      </c>
    </row>
    <row r="562" spans="1:29" ht="15.75" x14ac:dyDescent="0.25">
      <c r="A562" s="100" t="s">
        <v>571</v>
      </c>
      <c r="B562" s="101" t="s">
        <v>669</v>
      </c>
      <c r="C562" s="102">
        <v>2010</v>
      </c>
      <c r="D562" s="103">
        <v>72619</v>
      </c>
      <c r="E562" s="103">
        <v>47119</v>
      </c>
      <c r="F562" s="78">
        <f t="shared" si="178"/>
        <v>0.64885222875555981</v>
      </c>
      <c r="G562" s="81" t="s">
        <v>4</v>
      </c>
      <c r="H562" s="93">
        <v>19687</v>
      </c>
      <c r="I562" s="106">
        <v>16143</v>
      </c>
      <c r="J562" s="81" t="s">
        <v>7</v>
      </c>
      <c r="K562" s="106">
        <v>3544</v>
      </c>
      <c r="L562" s="94">
        <v>7.5213820327256514E-2</v>
      </c>
      <c r="M562" s="95">
        <v>4.8802654952560622E-2</v>
      </c>
      <c r="N562" s="107">
        <f t="shared" si="179"/>
        <v>1773</v>
      </c>
      <c r="O562" s="107">
        <f t="shared" si="180"/>
        <v>1773</v>
      </c>
      <c r="P562" s="108">
        <f t="shared" si="181"/>
        <v>3631</v>
      </c>
      <c r="Q562" s="96" t="str">
        <f t="shared" si="182"/>
        <v>YES</v>
      </c>
      <c r="R562" s="109">
        <f t="shared" si="183"/>
        <v>727</v>
      </c>
      <c r="S562" s="85" t="str">
        <f t="shared" si="184"/>
        <v/>
      </c>
      <c r="T562" s="78">
        <f t="shared" si="185"/>
        <v>4.8802654952560622E-2</v>
      </c>
      <c r="U562" s="104">
        <f t="shared" si="186"/>
        <v>0.69765488370812045</v>
      </c>
      <c r="W562" s="13" t="str">
        <f t="shared" si="187"/>
        <v>Lab</v>
      </c>
      <c r="X562" s="13" t="str">
        <f t="shared" si="188"/>
        <v>Con</v>
      </c>
      <c r="Y562" s="13" t="str">
        <f t="shared" si="189"/>
        <v>Lab</v>
      </c>
      <c r="Z562" s="13" t="str">
        <f t="shared" si="190"/>
        <v>Lab</v>
      </c>
      <c r="AA562" s="13" t="str">
        <f>J562</f>
        <v>Lab</v>
      </c>
      <c r="AB562" s="13" t="str">
        <f>J562</f>
        <v>Lab</v>
      </c>
      <c r="AC562" s="13" t="str">
        <f>J562</f>
        <v>Lab</v>
      </c>
    </row>
    <row r="563" spans="1:29" ht="15.75" x14ac:dyDescent="0.25">
      <c r="A563" s="100" t="s">
        <v>572</v>
      </c>
      <c r="B563" s="101" t="s">
        <v>663</v>
      </c>
      <c r="C563" s="102">
        <v>2010</v>
      </c>
      <c r="D563" s="103">
        <v>71962</v>
      </c>
      <c r="E563" s="103">
        <v>46390</v>
      </c>
      <c r="F563" s="78">
        <f t="shared" si="178"/>
        <v>0.64464578527556216</v>
      </c>
      <c r="G563" s="81" t="s">
        <v>4</v>
      </c>
      <c r="H563" s="93">
        <v>21238</v>
      </c>
      <c r="I563" s="106">
        <v>15148</v>
      </c>
      <c r="J563" s="81" t="s">
        <v>7</v>
      </c>
      <c r="K563" s="106">
        <v>6090</v>
      </c>
      <c r="L563" s="94">
        <v>0.13127829273550334</v>
      </c>
      <c r="M563" s="95">
        <v>8.4627998110113678E-2</v>
      </c>
      <c r="N563" s="107">
        <f t="shared" si="179"/>
        <v>3046</v>
      </c>
      <c r="O563" s="107">
        <f t="shared" si="180"/>
        <v>3046</v>
      </c>
      <c r="P563" s="108">
        <f t="shared" si="181"/>
        <v>3599</v>
      </c>
      <c r="Q563" s="96" t="str">
        <f t="shared" si="182"/>
        <v/>
      </c>
      <c r="R563" s="109">
        <f t="shared" si="183"/>
        <v>720</v>
      </c>
      <c r="S563" s="85" t="str">
        <f t="shared" si="184"/>
        <v/>
      </c>
      <c r="T563" s="78">
        <f t="shared" si="185"/>
        <v>8.4627998110113678E-2</v>
      </c>
      <c r="U563" s="104">
        <f t="shared" si="186"/>
        <v>0.72927378338567583</v>
      </c>
      <c r="W563" s="13" t="str">
        <f t="shared" si="187"/>
        <v>Con</v>
      </c>
      <c r="X563" s="13" t="str">
        <f t="shared" si="188"/>
        <v>Con</v>
      </c>
      <c r="Y563" s="13" t="str">
        <f t="shared" si="189"/>
        <v>Lab</v>
      </c>
      <c r="Z563" s="13" t="str">
        <f t="shared" si="190"/>
        <v>Lab</v>
      </c>
      <c r="AA563" s="13" t="str">
        <f>G563</f>
        <v>Con</v>
      </c>
      <c r="AB563" s="13" t="str">
        <f>J563</f>
        <v>Lab</v>
      </c>
      <c r="AC563" s="13" t="str">
        <f t="shared" ref="AC563:AC571" si="198">G563</f>
        <v>Con</v>
      </c>
    </row>
    <row r="564" spans="1:29" ht="15.75" x14ac:dyDescent="0.25">
      <c r="A564" s="100" t="s">
        <v>573</v>
      </c>
      <c r="B564" s="101" t="s">
        <v>664</v>
      </c>
      <c r="C564" s="102">
        <v>2010</v>
      </c>
      <c r="D564" s="103">
        <v>66746</v>
      </c>
      <c r="E564" s="103">
        <v>45231</v>
      </c>
      <c r="F564" s="78">
        <f t="shared" si="178"/>
        <v>0.677658586282324</v>
      </c>
      <c r="G564" s="81" t="s">
        <v>4</v>
      </c>
      <c r="H564" s="93">
        <v>24687</v>
      </c>
      <c r="I564" s="106">
        <v>10200</v>
      </c>
      <c r="J564" s="81" t="s">
        <v>8</v>
      </c>
      <c r="K564" s="106">
        <v>14487</v>
      </c>
      <c r="L564" s="94">
        <v>0.32028918219805003</v>
      </c>
      <c r="M564" s="95">
        <v>0.21704671440985226</v>
      </c>
      <c r="N564" s="107">
        <f t="shared" si="179"/>
        <v>7244</v>
      </c>
      <c r="O564" s="107">
        <f t="shared" si="180"/>
        <v>7244</v>
      </c>
      <c r="P564" s="108">
        <f t="shared" si="181"/>
        <v>3338</v>
      </c>
      <c r="Q564" s="96" t="str">
        <f t="shared" si="182"/>
        <v/>
      </c>
      <c r="R564" s="109">
        <f t="shared" si="183"/>
        <v>668</v>
      </c>
      <c r="S564" s="85" t="str">
        <f t="shared" si="184"/>
        <v/>
      </c>
      <c r="T564" s="78">
        <f t="shared" si="185"/>
        <v>0.21704671440985226</v>
      </c>
      <c r="U564" s="104">
        <f t="shared" si="186"/>
        <v>0.89470530069217624</v>
      </c>
      <c r="W564" s="13" t="str">
        <f t="shared" si="187"/>
        <v>Con</v>
      </c>
      <c r="X564" s="13" t="str">
        <f t="shared" si="188"/>
        <v>Con</v>
      </c>
      <c r="Y564" s="13" t="str">
        <f t="shared" si="189"/>
        <v>Con</v>
      </c>
      <c r="Z564" s="13" t="str">
        <f t="shared" si="190"/>
        <v>Con</v>
      </c>
      <c r="AA564" s="13" t="str">
        <f>G564</f>
        <v>Con</v>
      </c>
      <c r="AB564" s="13" t="str">
        <f>G564</f>
        <v>Con</v>
      </c>
      <c r="AC564" s="13" t="str">
        <f t="shared" si="198"/>
        <v>Con</v>
      </c>
    </row>
    <row r="565" spans="1:29" ht="15.75" x14ac:dyDescent="0.25">
      <c r="A565" s="100" t="s">
        <v>574</v>
      </c>
      <c r="B565" s="101" t="s">
        <v>669</v>
      </c>
      <c r="C565" s="102">
        <v>2010</v>
      </c>
      <c r="D565" s="103">
        <v>82507</v>
      </c>
      <c r="E565" s="103">
        <v>58150</v>
      </c>
      <c r="F565" s="78">
        <f t="shared" si="178"/>
        <v>0.70478868459645849</v>
      </c>
      <c r="G565" s="81" t="s">
        <v>8</v>
      </c>
      <c r="H565" s="93">
        <v>28531</v>
      </c>
      <c r="I565" s="106">
        <v>24538</v>
      </c>
      <c r="J565" s="81" t="s">
        <v>4</v>
      </c>
      <c r="K565" s="106">
        <v>3993</v>
      </c>
      <c r="L565" s="94">
        <v>6.8667239896818569E-2</v>
      </c>
      <c r="M565" s="95">
        <v>4.8395893681748216E-2</v>
      </c>
      <c r="N565" s="107">
        <f t="shared" si="179"/>
        <v>1997</v>
      </c>
      <c r="O565" s="107" t="str">
        <f t="shared" si="180"/>
        <v/>
      </c>
      <c r="P565" s="108">
        <f t="shared" si="181"/>
        <v>4126</v>
      </c>
      <c r="Q565" s="96" t="str">
        <f t="shared" si="182"/>
        <v>YES</v>
      </c>
      <c r="R565" s="109">
        <f t="shared" si="183"/>
        <v>826</v>
      </c>
      <c r="S565" s="85" t="str">
        <f t="shared" si="184"/>
        <v/>
      </c>
      <c r="T565" s="78">
        <f t="shared" si="185"/>
        <v>4.8395893681748216E-2</v>
      </c>
      <c r="U565" s="104">
        <f t="shared" si="186"/>
        <v>0.75318457827820673</v>
      </c>
      <c r="W565" s="13" t="str">
        <f t="shared" si="187"/>
        <v>Con</v>
      </c>
      <c r="X565" s="13" t="str">
        <f t="shared" si="188"/>
        <v>LD</v>
      </c>
      <c r="Y565" s="13" t="str">
        <f t="shared" si="189"/>
        <v>LD</v>
      </c>
      <c r="Z565" s="13" t="str">
        <f t="shared" si="190"/>
        <v>Con</v>
      </c>
      <c r="AA565" s="13" t="str">
        <f>J565</f>
        <v>Con</v>
      </c>
      <c r="AB565" s="13" t="str">
        <f>G565</f>
        <v>LD</v>
      </c>
      <c r="AC565" s="13" t="str">
        <f t="shared" si="198"/>
        <v>LD</v>
      </c>
    </row>
    <row r="566" spans="1:29" ht="15.75" x14ac:dyDescent="0.25">
      <c r="A566" s="100" t="s">
        <v>575</v>
      </c>
      <c r="B566" s="101" t="s">
        <v>663</v>
      </c>
      <c r="C566" s="102">
        <v>2010</v>
      </c>
      <c r="D566" s="103">
        <v>65061</v>
      </c>
      <c r="E566" s="103">
        <v>41310</v>
      </c>
      <c r="F566" s="78">
        <f t="shared" si="178"/>
        <v>0.6349425923364227</v>
      </c>
      <c r="G566" s="81" t="s">
        <v>7</v>
      </c>
      <c r="H566" s="93">
        <v>15974</v>
      </c>
      <c r="I566" s="106">
        <v>14996</v>
      </c>
      <c r="J566" s="81" t="s">
        <v>4</v>
      </c>
      <c r="K566" s="106">
        <v>978</v>
      </c>
      <c r="L566" s="94">
        <v>2.3674655047204066E-2</v>
      </c>
      <c r="M566" s="95">
        <v>1.5032046848342326E-2</v>
      </c>
      <c r="N566" s="107">
        <f t="shared" si="179"/>
        <v>490</v>
      </c>
      <c r="O566" s="107" t="str">
        <f t="shared" si="180"/>
        <v/>
      </c>
      <c r="P566" s="108">
        <f t="shared" si="181"/>
        <v>3254</v>
      </c>
      <c r="Q566" s="96" t="str">
        <f t="shared" si="182"/>
        <v>YES</v>
      </c>
      <c r="R566" s="109">
        <f t="shared" si="183"/>
        <v>651</v>
      </c>
      <c r="S566" s="85" t="str">
        <f t="shared" si="184"/>
        <v/>
      </c>
      <c r="T566" s="78">
        <f t="shared" si="185"/>
        <v>1.5032046848342326E-2</v>
      </c>
      <c r="U566" s="104">
        <f t="shared" si="186"/>
        <v>0.64997463918476506</v>
      </c>
      <c r="W566" s="13" t="str">
        <f t="shared" si="187"/>
        <v>Con</v>
      </c>
      <c r="X566" s="13" t="str">
        <f t="shared" si="188"/>
        <v>Lab</v>
      </c>
      <c r="Y566" s="13" t="str">
        <f t="shared" si="189"/>
        <v>Con</v>
      </c>
      <c r="Z566" s="13" t="str">
        <f t="shared" si="190"/>
        <v>Con</v>
      </c>
      <c r="AA566" s="13" t="str">
        <f>J566</f>
        <v>Con</v>
      </c>
      <c r="AB566" s="13" t="str">
        <f>G566</f>
        <v>Lab</v>
      </c>
      <c r="AC566" s="13" t="str">
        <f t="shared" si="198"/>
        <v>Lab</v>
      </c>
    </row>
    <row r="567" spans="1:29" ht="15.75" x14ac:dyDescent="0.25">
      <c r="A567" s="100" t="s">
        <v>576</v>
      </c>
      <c r="B567" s="101" t="s">
        <v>669</v>
      </c>
      <c r="C567" s="102">
        <v>2010</v>
      </c>
      <c r="D567" s="103">
        <v>76655</v>
      </c>
      <c r="E567" s="103">
        <v>53961</v>
      </c>
      <c r="F567" s="78">
        <f t="shared" si="178"/>
        <v>0.70394625269062683</v>
      </c>
      <c r="G567" s="81" t="s">
        <v>4</v>
      </c>
      <c r="H567" s="93">
        <v>25472</v>
      </c>
      <c r="I567" s="106">
        <v>19162</v>
      </c>
      <c r="J567" s="81" t="s">
        <v>8</v>
      </c>
      <c r="K567" s="106">
        <v>6310</v>
      </c>
      <c r="L567" s="94">
        <v>0.11693630585052167</v>
      </c>
      <c r="M567" s="95">
        <v>8.2316874306959761E-2</v>
      </c>
      <c r="N567" s="107">
        <f t="shared" si="179"/>
        <v>3156</v>
      </c>
      <c r="O567" s="107">
        <f t="shared" si="180"/>
        <v>3156</v>
      </c>
      <c r="P567" s="108">
        <f t="shared" si="181"/>
        <v>3833</v>
      </c>
      <c r="Q567" s="96" t="str">
        <f t="shared" si="182"/>
        <v/>
      </c>
      <c r="R567" s="109">
        <f t="shared" si="183"/>
        <v>767</v>
      </c>
      <c r="S567" s="85" t="str">
        <f t="shared" si="184"/>
        <v/>
      </c>
      <c r="T567" s="78">
        <f t="shared" si="185"/>
        <v>8.2316874306959761E-2</v>
      </c>
      <c r="U567" s="104">
        <f t="shared" si="186"/>
        <v>0.7862631269975866</v>
      </c>
      <c r="W567" s="13" t="str">
        <f t="shared" si="187"/>
        <v>Con</v>
      </c>
      <c r="X567" s="13" t="str">
        <f t="shared" si="188"/>
        <v>Con</v>
      </c>
      <c r="Y567" s="13" t="str">
        <f t="shared" si="189"/>
        <v>Con</v>
      </c>
      <c r="Z567" s="13" t="str">
        <f t="shared" si="190"/>
        <v>LD</v>
      </c>
      <c r="AA567" s="13" t="str">
        <f>G567</f>
        <v>Con</v>
      </c>
      <c r="AB567" s="13" t="str">
        <f>J567</f>
        <v>LD</v>
      </c>
      <c r="AC567" s="13" t="str">
        <f t="shared" si="198"/>
        <v>Con</v>
      </c>
    </row>
    <row r="568" spans="1:29" ht="15.75" x14ac:dyDescent="0.25">
      <c r="A568" s="100" t="s">
        <v>577</v>
      </c>
      <c r="B568" s="101" t="s">
        <v>662</v>
      </c>
      <c r="C568" s="102">
        <v>2010</v>
      </c>
      <c r="D568" s="103">
        <v>68602</v>
      </c>
      <c r="E568" s="103">
        <v>43343</v>
      </c>
      <c r="F568" s="78">
        <f t="shared" si="178"/>
        <v>0.63180373750036445</v>
      </c>
      <c r="G568" s="81" t="s">
        <v>4</v>
      </c>
      <c r="H568" s="93">
        <v>22826</v>
      </c>
      <c r="I568" s="106">
        <v>9298</v>
      </c>
      <c r="J568" s="81" t="s">
        <v>7</v>
      </c>
      <c r="K568" s="106">
        <v>13528</v>
      </c>
      <c r="L568" s="94">
        <v>0.31211498973305957</v>
      </c>
      <c r="M568" s="95">
        <v>0.1971954170432349</v>
      </c>
      <c r="N568" s="107">
        <f t="shared" si="179"/>
        <v>6765</v>
      </c>
      <c r="O568" s="107">
        <f t="shared" si="180"/>
        <v>6765</v>
      </c>
      <c r="P568" s="108">
        <f t="shared" si="181"/>
        <v>3431</v>
      </c>
      <c r="Q568" s="96" t="str">
        <f t="shared" si="182"/>
        <v/>
      </c>
      <c r="R568" s="109">
        <f t="shared" si="183"/>
        <v>687</v>
      </c>
      <c r="S568" s="85" t="str">
        <f t="shared" si="184"/>
        <v/>
      </c>
      <c r="T568" s="78">
        <f t="shared" si="185"/>
        <v>0.1971954170432349</v>
      </c>
      <c r="U568" s="104">
        <f t="shared" si="186"/>
        <v>0.82899915454359929</v>
      </c>
      <c r="W568" s="13" t="str">
        <f t="shared" si="187"/>
        <v>Con</v>
      </c>
      <c r="X568" s="13" t="str">
        <f t="shared" si="188"/>
        <v>Con</v>
      </c>
      <c r="Y568" s="13" t="str">
        <f t="shared" si="189"/>
        <v>Con</v>
      </c>
      <c r="Z568" s="13" t="str">
        <f t="shared" si="190"/>
        <v>Lab</v>
      </c>
      <c r="AA568" s="13" t="str">
        <f>G568</f>
        <v>Con</v>
      </c>
      <c r="AB568" s="13" t="str">
        <f>G568</f>
        <v>Con</v>
      </c>
      <c r="AC568" s="13" t="str">
        <f t="shared" si="198"/>
        <v>Con</v>
      </c>
    </row>
    <row r="569" spans="1:29" ht="15.75" x14ac:dyDescent="0.25">
      <c r="A569" s="100" t="s">
        <v>578</v>
      </c>
      <c r="B569" s="101" t="s">
        <v>662</v>
      </c>
      <c r="C569" s="102">
        <v>2010</v>
      </c>
      <c r="D569" s="103">
        <v>70045</v>
      </c>
      <c r="E569" s="103">
        <v>45933</v>
      </c>
      <c r="F569" s="78">
        <f t="shared" si="178"/>
        <v>0.65576415161681778</v>
      </c>
      <c r="G569" s="81" t="s">
        <v>4</v>
      </c>
      <c r="H569" s="93">
        <v>22043</v>
      </c>
      <c r="I569" s="106">
        <v>14426</v>
      </c>
      <c r="J569" s="81" t="s">
        <v>7</v>
      </c>
      <c r="K569" s="106">
        <v>7617</v>
      </c>
      <c r="L569" s="94">
        <v>0.1658284893214029</v>
      </c>
      <c r="M569" s="95">
        <v>0.1087443786137483</v>
      </c>
      <c r="N569" s="107">
        <f t="shared" si="179"/>
        <v>3809</v>
      </c>
      <c r="O569" s="107">
        <f t="shared" si="180"/>
        <v>3809</v>
      </c>
      <c r="P569" s="108">
        <f t="shared" si="181"/>
        <v>3503</v>
      </c>
      <c r="Q569" s="96" t="str">
        <f t="shared" si="182"/>
        <v/>
      </c>
      <c r="R569" s="109">
        <f t="shared" si="183"/>
        <v>701</v>
      </c>
      <c r="S569" s="85" t="str">
        <f t="shared" si="184"/>
        <v/>
      </c>
      <c r="T569" s="78">
        <f t="shared" si="185"/>
        <v>0.1087443786137483</v>
      </c>
      <c r="U569" s="104">
        <f t="shared" si="186"/>
        <v>0.76450853023056609</v>
      </c>
      <c r="W569" s="13" t="str">
        <f t="shared" si="187"/>
        <v>Con</v>
      </c>
      <c r="X569" s="13" t="str">
        <f t="shared" si="188"/>
        <v>Con</v>
      </c>
      <c r="Y569" s="13" t="str">
        <f t="shared" si="189"/>
        <v>Con</v>
      </c>
      <c r="Z569" s="13" t="str">
        <f t="shared" si="190"/>
        <v>Lab</v>
      </c>
      <c r="AA569" s="13" t="str">
        <f>G569</f>
        <v>Con</v>
      </c>
      <c r="AB569" s="13" t="str">
        <f>G569</f>
        <v>Con</v>
      </c>
      <c r="AC569" s="13" t="str">
        <f t="shared" si="198"/>
        <v>Con</v>
      </c>
    </row>
    <row r="570" spans="1:29" ht="15.75" x14ac:dyDescent="0.25">
      <c r="A570" s="100" t="s">
        <v>579</v>
      </c>
      <c r="B570" s="101" t="s">
        <v>667</v>
      </c>
      <c r="C570" s="102">
        <v>2010</v>
      </c>
      <c r="D570" s="103">
        <v>76416</v>
      </c>
      <c r="E570" s="103">
        <v>38142</v>
      </c>
      <c r="F570" s="78">
        <f t="shared" si="178"/>
        <v>0.49913630653266333</v>
      </c>
      <c r="G570" s="81" t="s">
        <v>4</v>
      </c>
      <c r="H570" s="93">
        <v>20167</v>
      </c>
      <c r="I570" s="106">
        <v>8886</v>
      </c>
      <c r="J570" s="81" t="s">
        <v>8</v>
      </c>
      <c r="K570" s="106">
        <v>11281</v>
      </c>
      <c r="L570" s="94">
        <v>0.29576320067117612</v>
      </c>
      <c r="M570" s="95">
        <v>0.14762615159128978</v>
      </c>
      <c r="N570" s="107">
        <f t="shared" si="179"/>
        <v>5641</v>
      </c>
      <c r="O570" s="107">
        <f t="shared" si="180"/>
        <v>5641</v>
      </c>
      <c r="P570" s="108">
        <f t="shared" si="181"/>
        <v>3821</v>
      </c>
      <c r="Q570" s="96" t="str">
        <f t="shared" si="182"/>
        <v/>
      </c>
      <c r="R570" s="109">
        <f t="shared" si="183"/>
        <v>765</v>
      </c>
      <c r="S570" s="85" t="str">
        <f t="shared" si="184"/>
        <v/>
      </c>
      <c r="T570" s="78">
        <f t="shared" si="185"/>
        <v>0.14762615159128978</v>
      </c>
      <c r="U570" s="104">
        <f t="shared" si="186"/>
        <v>0.64676245812395305</v>
      </c>
      <c r="W570" s="13" t="str">
        <f t="shared" si="187"/>
        <v>Con</v>
      </c>
      <c r="X570" s="13" t="str">
        <f t="shared" si="188"/>
        <v>Con</v>
      </c>
      <c r="Y570" s="13" t="str">
        <f t="shared" si="189"/>
        <v>LD</v>
      </c>
      <c r="Z570" s="13" t="str">
        <f t="shared" si="190"/>
        <v>LD</v>
      </c>
      <c r="AA570" s="13" t="str">
        <f>G570</f>
        <v>Con</v>
      </c>
      <c r="AB570" s="13" t="str">
        <f>G570</f>
        <v>Con</v>
      </c>
      <c r="AC570" s="13" t="str">
        <f t="shared" si="198"/>
        <v>Con</v>
      </c>
    </row>
    <row r="571" spans="1:29" ht="15.75" x14ac:dyDescent="0.25">
      <c r="A571" s="100" t="s">
        <v>580</v>
      </c>
      <c r="B571" s="101" t="s">
        <v>669</v>
      </c>
      <c r="C571" s="102">
        <v>2010</v>
      </c>
      <c r="D571" s="103">
        <v>64092</v>
      </c>
      <c r="E571" s="103">
        <v>48226</v>
      </c>
      <c r="F571" s="78">
        <f t="shared" si="178"/>
        <v>0.75244960369468894</v>
      </c>
      <c r="G571" s="81" t="s">
        <v>8</v>
      </c>
      <c r="H571" s="93">
        <v>25032</v>
      </c>
      <c r="I571" s="106">
        <v>17916</v>
      </c>
      <c r="J571" s="81" t="s">
        <v>4</v>
      </c>
      <c r="K571" s="106">
        <v>7116</v>
      </c>
      <c r="L571" s="94">
        <v>0.14755526064778335</v>
      </c>
      <c r="M571" s="95">
        <v>0.11102789739749111</v>
      </c>
      <c r="N571" s="107">
        <f t="shared" si="179"/>
        <v>3559</v>
      </c>
      <c r="O571" s="107" t="str">
        <f t="shared" si="180"/>
        <v/>
      </c>
      <c r="P571" s="108">
        <f t="shared" si="181"/>
        <v>3205</v>
      </c>
      <c r="Q571" s="96" t="str">
        <f t="shared" si="182"/>
        <v/>
      </c>
      <c r="R571" s="109">
        <f t="shared" si="183"/>
        <v>641</v>
      </c>
      <c r="S571" s="85" t="str">
        <f t="shared" si="184"/>
        <v/>
      </c>
      <c r="T571" s="78">
        <f t="shared" si="185"/>
        <v>0.11102789739749111</v>
      </c>
      <c r="U571" s="104">
        <f t="shared" si="186"/>
        <v>0.86347750109218002</v>
      </c>
      <c r="W571" s="13" t="str">
        <f t="shared" si="187"/>
        <v>LD</v>
      </c>
      <c r="X571" s="13" t="str">
        <f t="shared" si="188"/>
        <v>LD</v>
      </c>
      <c r="Y571" s="13" t="str">
        <f t="shared" si="189"/>
        <v>LD</v>
      </c>
      <c r="Z571" s="13" t="str">
        <f t="shared" si="190"/>
        <v>LD</v>
      </c>
      <c r="AA571" s="13" t="str">
        <f>G571</f>
        <v>LD</v>
      </c>
      <c r="AB571" s="13" t="str">
        <f>G571</f>
        <v>LD</v>
      </c>
      <c r="AC571" s="13" t="str">
        <f t="shared" si="198"/>
        <v>LD</v>
      </c>
    </row>
    <row r="572" spans="1:29" ht="15.75" x14ac:dyDescent="0.25">
      <c r="A572" s="100" t="s">
        <v>581</v>
      </c>
      <c r="B572" s="101" t="s">
        <v>668</v>
      </c>
      <c r="C572" s="102">
        <v>2010</v>
      </c>
      <c r="D572" s="103">
        <v>77758</v>
      </c>
      <c r="E572" s="103">
        <v>45821</v>
      </c>
      <c r="F572" s="78">
        <f t="shared" si="178"/>
        <v>0.58927698757684099</v>
      </c>
      <c r="G572" s="81" t="s">
        <v>4</v>
      </c>
      <c r="H572" s="93">
        <v>16869</v>
      </c>
      <c r="I572" s="106">
        <v>16777</v>
      </c>
      <c r="J572" s="81" t="s">
        <v>7</v>
      </c>
      <c r="K572" s="106">
        <v>92</v>
      </c>
      <c r="L572" s="94">
        <v>2.0078130115012767E-3</v>
      </c>
      <c r="M572" s="95">
        <v>1.1831580030350576E-3</v>
      </c>
      <c r="N572" s="107">
        <f t="shared" si="179"/>
        <v>47</v>
      </c>
      <c r="O572" s="107">
        <f t="shared" si="180"/>
        <v>47</v>
      </c>
      <c r="P572" s="108">
        <f t="shared" si="181"/>
        <v>3888</v>
      </c>
      <c r="Q572" s="96" t="str">
        <f t="shared" si="182"/>
        <v>YES</v>
      </c>
      <c r="R572" s="109">
        <f t="shared" si="183"/>
        <v>778</v>
      </c>
      <c r="S572" s="85" t="str">
        <f t="shared" si="184"/>
        <v>YES</v>
      </c>
      <c r="T572" s="78">
        <f t="shared" si="185"/>
        <v>1.1831580030350576E-3</v>
      </c>
      <c r="U572" s="104">
        <f t="shared" si="186"/>
        <v>0.59046014557987603</v>
      </c>
      <c r="W572" s="13" t="str">
        <f t="shared" si="187"/>
        <v>Lab</v>
      </c>
      <c r="X572" s="13" t="str">
        <f t="shared" si="188"/>
        <v>Lab</v>
      </c>
      <c r="Y572" s="13" t="str">
        <f t="shared" si="189"/>
        <v>Lab</v>
      </c>
      <c r="Z572" s="13" t="str">
        <f t="shared" si="190"/>
        <v>Lab</v>
      </c>
      <c r="AA572" s="13" t="str">
        <f>J572</f>
        <v>Lab</v>
      </c>
      <c r="AB572" s="13" t="str">
        <f>J572</f>
        <v>Lab</v>
      </c>
      <c r="AC572" s="13" t="str">
        <f>J572</f>
        <v>Lab</v>
      </c>
    </row>
    <row r="573" spans="1:29" ht="15.75" x14ac:dyDescent="0.25">
      <c r="A573" s="100" t="s">
        <v>582</v>
      </c>
      <c r="B573" s="101" t="s">
        <v>669</v>
      </c>
      <c r="C573" s="102">
        <v>2010</v>
      </c>
      <c r="D573" s="103">
        <v>76808</v>
      </c>
      <c r="E573" s="103">
        <v>54894</v>
      </c>
      <c r="F573" s="78">
        <f t="shared" si="178"/>
        <v>0.71469117800229143</v>
      </c>
      <c r="G573" s="81" t="s">
        <v>4</v>
      </c>
      <c r="H573" s="93">
        <v>27614</v>
      </c>
      <c r="I573" s="106">
        <v>18294</v>
      </c>
      <c r="J573" s="81" t="s">
        <v>8</v>
      </c>
      <c r="K573" s="106">
        <v>9320</v>
      </c>
      <c r="L573" s="94">
        <v>0.16978176121251867</v>
      </c>
      <c r="M573" s="95">
        <v>0.12134152692427871</v>
      </c>
      <c r="N573" s="107">
        <f t="shared" si="179"/>
        <v>4661</v>
      </c>
      <c r="O573" s="107">
        <f t="shared" si="180"/>
        <v>4661</v>
      </c>
      <c r="P573" s="108">
        <f t="shared" si="181"/>
        <v>3841</v>
      </c>
      <c r="Q573" s="96" t="str">
        <f t="shared" si="182"/>
        <v/>
      </c>
      <c r="R573" s="109">
        <f t="shared" si="183"/>
        <v>769</v>
      </c>
      <c r="S573" s="85" t="str">
        <f t="shared" si="184"/>
        <v/>
      </c>
      <c r="T573" s="78">
        <f t="shared" si="185"/>
        <v>0.12134152692427871</v>
      </c>
      <c r="U573" s="104">
        <f t="shared" si="186"/>
        <v>0.83603270492657011</v>
      </c>
      <c r="W573" s="13" t="str">
        <f t="shared" si="187"/>
        <v>Con</v>
      </c>
      <c r="X573" s="13" t="str">
        <f t="shared" si="188"/>
        <v>Con</v>
      </c>
      <c r="Y573" s="13" t="str">
        <f t="shared" si="189"/>
        <v>Con</v>
      </c>
      <c r="Z573" s="13" t="str">
        <f t="shared" si="190"/>
        <v>LD</v>
      </c>
      <c r="AA573" s="13" t="str">
        <f>G573</f>
        <v>Con</v>
      </c>
      <c r="AB573" s="13" t="str">
        <f>G573</f>
        <v>Con</v>
      </c>
      <c r="AC573" s="13" t="str">
        <f>G573</f>
        <v>Con</v>
      </c>
    </row>
    <row r="574" spans="1:29" ht="15.75" x14ac:dyDescent="0.25">
      <c r="A574" s="100" t="s">
        <v>583</v>
      </c>
      <c r="B574" s="101" t="s">
        <v>662</v>
      </c>
      <c r="C574" s="102">
        <v>2010</v>
      </c>
      <c r="D574" s="103">
        <v>71790</v>
      </c>
      <c r="E574" s="103">
        <v>51314</v>
      </c>
      <c r="F574" s="78">
        <f t="shared" si="178"/>
        <v>0.71477921716116455</v>
      </c>
      <c r="G574" s="81" t="s">
        <v>4</v>
      </c>
      <c r="H574" s="93">
        <v>29723</v>
      </c>
      <c r="I574" s="106">
        <v>11545</v>
      </c>
      <c r="J574" s="81" t="s">
        <v>8</v>
      </c>
      <c r="K574" s="106">
        <v>18178</v>
      </c>
      <c r="L574" s="94">
        <v>0.35425030206181551</v>
      </c>
      <c r="M574" s="95">
        <v>0.25321075358685052</v>
      </c>
      <c r="N574" s="107">
        <f t="shared" si="179"/>
        <v>9090</v>
      </c>
      <c r="O574" s="107">
        <f t="shared" si="180"/>
        <v>9090</v>
      </c>
      <c r="P574" s="108">
        <f t="shared" si="181"/>
        <v>3590</v>
      </c>
      <c r="Q574" s="96" t="str">
        <f t="shared" si="182"/>
        <v/>
      </c>
      <c r="R574" s="109">
        <f t="shared" si="183"/>
        <v>718</v>
      </c>
      <c r="S574" s="85" t="str">
        <f t="shared" si="184"/>
        <v/>
      </c>
      <c r="T574" s="78">
        <f t="shared" si="185"/>
        <v>0.25321075358685052</v>
      </c>
      <c r="U574" s="104">
        <f t="shared" si="186"/>
        <v>0.96798997074801507</v>
      </c>
      <c r="W574" s="13" t="str">
        <f t="shared" si="187"/>
        <v>Con</v>
      </c>
      <c r="X574" s="13" t="str">
        <f t="shared" si="188"/>
        <v>Con</v>
      </c>
      <c r="Y574" s="13" t="str">
        <f t="shared" si="189"/>
        <v>Con</v>
      </c>
      <c r="Z574" s="13" t="str">
        <f t="shared" si="190"/>
        <v>Con</v>
      </c>
      <c r="AA574" s="13" t="str">
        <f>G574</f>
        <v>Con</v>
      </c>
      <c r="AB574" s="13" t="str">
        <f>G574</f>
        <v>Con</v>
      </c>
      <c r="AC574" s="13" t="str">
        <f>G574</f>
        <v>Con</v>
      </c>
    </row>
    <row r="575" spans="1:29" ht="15.75" x14ac:dyDescent="0.25">
      <c r="A575" s="100" t="s">
        <v>584</v>
      </c>
      <c r="B575" s="101" t="s">
        <v>666</v>
      </c>
      <c r="C575" s="102">
        <v>2010</v>
      </c>
      <c r="D575" s="103">
        <v>73840</v>
      </c>
      <c r="E575" s="103">
        <v>50655</v>
      </c>
      <c r="F575" s="78">
        <f t="shared" si="178"/>
        <v>0.68601029252437706</v>
      </c>
      <c r="G575" s="81" t="s">
        <v>7</v>
      </c>
      <c r="H575" s="93">
        <v>22038</v>
      </c>
      <c r="I575" s="106">
        <v>19514</v>
      </c>
      <c r="J575" s="81" t="s">
        <v>4</v>
      </c>
      <c r="K575" s="106">
        <v>2524</v>
      </c>
      <c r="L575" s="94">
        <v>4.9827262856578819E-2</v>
      </c>
      <c r="M575" s="95">
        <v>3.4182015167930659E-2</v>
      </c>
      <c r="N575" s="107">
        <f t="shared" si="179"/>
        <v>1263</v>
      </c>
      <c r="O575" s="107" t="str">
        <f t="shared" si="180"/>
        <v/>
      </c>
      <c r="P575" s="108">
        <f t="shared" si="181"/>
        <v>3692</v>
      </c>
      <c r="Q575" s="96" t="str">
        <f t="shared" si="182"/>
        <v>YES</v>
      </c>
      <c r="R575" s="109">
        <f t="shared" si="183"/>
        <v>739</v>
      </c>
      <c r="S575" s="85" t="str">
        <f t="shared" si="184"/>
        <v/>
      </c>
      <c r="T575" s="78">
        <f t="shared" si="185"/>
        <v>3.4182015167930659E-2</v>
      </c>
      <c r="U575" s="104">
        <f t="shared" si="186"/>
        <v>0.72019230769230769</v>
      </c>
      <c r="W575" s="13" t="str">
        <f t="shared" si="187"/>
        <v>Con</v>
      </c>
      <c r="X575" s="13" t="str">
        <f t="shared" si="188"/>
        <v>Lab</v>
      </c>
      <c r="Y575" s="13" t="str">
        <f t="shared" si="189"/>
        <v>Con</v>
      </c>
      <c r="Z575" s="13" t="str">
        <f t="shared" si="190"/>
        <v>Con</v>
      </c>
      <c r="AA575" s="13" t="str">
        <f>J575</f>
        <v>Con</v>
      </c>
      <c r="AB575" s="13" t="str">
        <f>G575</f>
        <v>Lab</v>
      </c>
      <c r="AC575" s="13" t="str">
        <f>G575</f>
        <v>Lab</v>
      </c>
    </row>
    <row r="576" spans="1:29" ht="15.75" x14ac:dyDescent="0.25">
      <c r="A576" s="100" t="s">
        <v>585</v>
      </c>
      <c r="B576" s="101" t="s">
        <v>669</v>
      </c>
      <c r="C576" s="102">
        <v>2010</v>
      </c>
      <c r="D576" s="103">
        <v>76244</v>
      </c>
      <c r="E576" s="103">
        <v>49210</v>
      </c>
      <c r="F576" s="78">
        <f t="shared" si="178"/>
        <v>0.64542783694454642</v>
      </c>
      <c r="G576" s="81" t="s">
        <v>8</v>
      </c>
      <c r="H576" s="93">
        <v>23126</v>
      </c>
      <c r="I576" s="106">
        <v>19048</v>
      </c>
      <c r="J576" s="81" t="s">
        <v>4</v>
      </c>
      <c r="K576" s="106">
        <v>4078</v>
      </c>
      <c r="L576" s="94">
        <v>8.2869335500914451E-2</v>
      </c>
      <c r="M576" s="95">
        <v>5.3486175961387127E-2</v>
      </c>
      <c r="N576" s="107">
        <f t="shared" si="179"/>
        <v>2040</v>
      </c>
      <c r="O576" s="107" t="str">
        <f t="shared" si="180"/>
        <v/>
      </c>
      <c r="P576" s="108">
        <f t="shared" si="181"/>
        <v>3813</v>
      </c>
      <c r="Q576" s="96" t="str">
        <f t="shared" si="182"/>
        <v/>
      </c>
      <c r="R576" s="109">
        <f t="shared" si="183"/>
        <v>763</v>
      </c>
      <c r="S576" s="85" t="str">
        <f t="shared" si="184"/>
        <v/>
      </c>
      <c r="T576" s="78">
        <f t="shared" si="185"/>
        <v>5.3486175961387127E-2</v>
      </c>
      <c r="U576" s="104">
        <f t="shared" si="186"/>
        <v>0.69891401290593358</v>
      </c>
      <c r="W576" s="13" t="str">
        <f t="shared" si="187"/>
        <v>LD</v>
      </c>
      <c r="X576" s="13" t="str">
        <f t="shared" si="188"/>
        <v>LD</v>
      </c>
      <c r="Y576" s="13" t="str">
        <f t="shared" si="189"/>
        <v>Con</v>
      </c>
      <c r="Z576" s="13" t="str">
        <f t="shared" si="190"/>
        <v>Con</v>
      </c>
      <c r="AA576" s="13" t="str">
        <f>J576</f>
        <v>Con</v>
      </c>
      <c r="AB576" s="13" t="str">
        <f>G576</f>
        <v>LD</v>
      </c>
      <c r="AC576" s="13" t="str">
        <f>G576</f>
        <v>LD</v>
      </c>
    </row>
    <row r="577" spans="1:29" ht="15.75" x14ac:dyDescent="0.25">
      <c r="A577" s="100" t="s">
        <v>586</v>
      </c>
      <c r="B577" s="101" t="s">
        <v>672</v>
      </c>
      <c r="C577" s="102">
        <v>2010</v>
      </c>
      <c r="D577" s="103">
        <v>61183</v>
      </c>
      <c r="E577" s="103">
        <v>37640</v>
      </c>
      <c r="F577" s="78">
        <f t="shared" si="178"/>
        <v>0.61520356961901179</v>
      </c>
      <c r="G577" s="81" t="s">
        <v>7</v>
      </c>
      <c r="H577" s="93">
        <v>16847</v>
      </c>
      <c r="I577" s="106">
        <v>7541</v>
      </c>
      <c r="J577" s="81" t="s">
        <v>4</v>
      </c>
      <c r="K577" s="106">
        <v>9306</v>
      </c>
      <c r="L577" s="94">
        <v>0.24723698193411264</v>
      </c>
      <c r="M577" s="95">
        <v>0.15210107382769725</v>
      </c>
      <c r="N577" s="107">
        <f t="shared" si="179"/>
        <v>4654</v>
      </c>
      <c r="O577" s="107" t="str">
        <f t="shared" si="180"/>
        <v/>
      </c>
      <c r="P577" s="108">
        <f t="shared" si="181"/>
        <v>3060</v>
      </c>
      <c r="Q577" s="96" t="str">
        <f t="shared" si="182"/>
        <v/>
      </c>
      <c r="R577" s="109">
        <f t="shared" si="183"/>
        <v>612</v>
      </c>
      <c r="S577" s="85" t="str">
        <f t="shared" si="184"/>
        <v/>
      </c>
      <c r="T577" s="78">
        <f t="shared" si="185"/>
        <v>0.15210107382769725</v>
      </c>
      <c r="U577" s="104">
        <f t="shared" si="186"/>
        <v>0.76730464344670901</v>
      </c>
      <c r="W577" s="13" t="str">
        <f t="shared" si="187"/>
        <v>Lab</v>
      </c>
      <c r="X577" s="13" t="str">
        <f t="shared" si="188"/>
        <v>Lab</v>
      </c>
      <c r="Y577" s="13" t="str">
        <f t="shared" si="189"/>
        <v>Lab</v>
      </c>
      <c r="Z577" s="13" t="str">
        <f t="shared" si="190"/>
        <v>Con</v>
      </c>
      <c r="AA577" s="13" t="str">
        <f>G577</f>
        <v>Lab</v>
      </c>
      <c r="AB577" s="13" t="str">
        <f>G577</f>
        <v>Lab</v>
      </c>
      <c r="AC577" s="13" t="str">
        <f>G577</f>
        <v>Lab</v>
      </c>
    </row>
    <row r="578" spans="1:29" ht="15.75" x14ac:dyDescent="0.25">
      <c r="A578" s="100" t="s">
        <v>587</v>
      </c>
      <c r="B578" s="101" t="s">
        <v>669</v>
      </c>
      <c r="C578" s="102">
        <v>2010</v>
      </c>
      <c r="D578" s="103">
        <v>67962</v>
      </c>
      <c r="E578" s="103">
        <v>47843</v>
      </c>
      <c r="F578" s="78">
        <f t="shared" ref="F578:F641" si="199">E578/D578</f>
        <v>0.7039669226920926</v>
      </c>
      <c r="G578" s="81" t="s">
        <v>4</v>
      </c>
      <c r="H578" s="93">
        <v>21940</v>
      </c>
      <c r="I578" s="106">
        <v>17013</v>
      </c>
      <c r="J578" s="81" t="s">
        <v>8</v>
      </c>
      <c r="K578" s="106">
        <v>4927</v>
      </c>
      <c r="L578" s="94">
        <v>0.10298267249127355</v>
      </c>
      <c r="M578" s="95">
        <v>7.2496395044289452E-2</v>
      </c>
      <c r="N578" s="107">
        <f t="shared" ref="N578:N641" si="200">EVEN(K578+1)/2</f>
        <v>2464</v>
      </c>
      <c r="O578" s="107">
        <f t="shared" ref="O578:O641" si="201">IF(G578="con",N578,"")</f>
        <v>2464</v>
      </c>
      <c r="P578" s="108">
        <f t="shared" ref="P578:P641" si="202">ROUNDUP((D578/10)/2,0)</f>
        <v>3399</v>
      </c>
      <c r="Q578" s="96" t="str">
        <f t="shared" ref="Q578:Q641" si="203">IF(P578&gt;K578,"YES","")</f>
        <v/>
      </c>
      <c r="R578" s="109">
        <f t="shared" ref="R578:R641" si="204">ROUNDUP(D578/100,0)</f>
        <v>680</v>
      </c>
      <c r="S578" s="85" t="str">
        <f t="shared" ref="S578:S641" si="205">IF(R578&gt;K578,"YES","")</f>
        <v/>
      </c>
      <c r="T578" s="78">
        <f t="shared" ref="T578:T641" si="206">K578/D578</f>
        <v>7.2496395044289452E-2</v>
      </c>
      <c r="U578" s="104">
        <f t="shared" ref="U578:U641" si="207">F578+T578</f>
        <v>0.776463317736382</v>
      </c>
      <c r="W578" s="13" t="str">
        <f t="shared" ref="W578:W641" si="208">IF(Q578="YES",J578,G578)</f>
        <v>Con</v>
      </c>
      <c r="X578" s="13" t="str">
        <f t="shared" ref="X578:X641" si="209">IF(S578="YES",J578,G578)</f>
        <v>Con</v>
      </c>
      <c r="Y578" s="13" t="str">
        <f t="shared" ref="Y578:Y641" si="210">IF(U578&lt;74%,J578,G578)</f>
        <v>Con</v>
      </c>
      <c r="Z578" s="13" t="str">
        <f t="shared" ref="Z578:Z641" si="211">IF(U578&lt;84.5%,J578,G578)</f>
        <v>LD</v>
      </c>
      <c r="AA578" s="13" t="str">
        <f>G578</f>
        <v>Con</v>
      </c>
      <c r="AB578" s="13" t="str">
        <f>J578</f>
        <v>LD</v>
      </c>
      <c r="AC578" s="13" t="str">
        <f>J578</f>
        <v>LD</v>
      </c>
    </row>
    <row r="579" spans="1:29" ht="15.75" x14ac:dyDescent="0.25">
      <c r="A579" s="100" t="s">
        <v>588</v>
      </c>
      <c r="B579" s="101" t="s">
        <v>666</v>
      </c>
      <c r="C579" s="102">
        <v>2010</v>
      </c>
      <c r="D579" s="103">
        <v>68834</v>
      </c>
      <c r="E579" s="103">
        <v>40687</v>
      </c>
      <c r="F579" s="78">
        <f t="shared" si="199"/>
        <v>0.59108870616265219</v>
      </c>
      <c r="G579" s="81" t="s">
        <v>7</v>
      </c>
      <c r="H579" s="93">
        <v>24128</v>
      </c>
      <c r="I579" s="106">
        <v>7197</v>
      </c>
      <c r="J579" s="81" t="s">
        <v>8</v>
      </c>
      <c r="K579" s="106">
        <v>16931</v>
      </c>
      <c r="L579" s="94">
        <v>0.41612800157298402</v>
      </c>
      <c r="M579" s="95">
        <v>0.24596856204782519</v>
      </c>
      <c r="N579" s="107">
        <f t="shared" si="200"/>
        <v>8466</v>
      </c>
      <c r="O579" s="107" t="str">
        <f t="shared" si="201"/>
        <v/>
      </c>
      <c r="P579" s="108">
        <f t="shared" si="202"/>
        <v>3442</v>
      </c>
      <c r="Q579" s="96" t="str">
        <f t="shared" si="203"/>
        <v/>
      </c>
      <c r="R579" s="109">
        <f t="shared" si="204"/>
        <v>689</v>
      </c>
      <c r="S579" s="85" t="str">
        <f t="shared" si="205"/>
        <v/>
      </c>
      <c r="T579" s="78">
        <f t="shared" si="206"/>
        <v>0.24596856204782519</v>
      </c>
      <c r="U579" s="104">
        <f t="shared" si="207"/>
        <v>0.83705726821047732</v>
      </c>
      <c r="W579" s="13" t="str">
        <f t="shared" si="208"/>
        <v>Lab</v>
      </c>
      <c r="X579" s="13" t="str">
        <f t="shared" si="209"/>
        <v>Lab</v>
      </c>
      <c r="Y579" s="13" t="str">
        <f t="shared" si="210"/>
        <v>Lab</v>
      </c>
      <c r="Z579" s="13" t="str">
        <f t="shared" si="211"/>
        <v>LD</v>
      </c>
      <c r="AA579" s="13" t="str">
        <f>G579</f>
        <v>Lab</v>
      </c>
      <c r="AB579" s="13" t="str">
        <f>G579</f>
        <v>Lab</v>
      </c>
      <c r="AC579" s="13" t="str">
        <f>G579</f>
        <v>Lab</v>
      </c>
    </row>
    <row r="580" spans="1:29" ht="15.75" x14ac:dyDescent="0.25">
      <c r="A580" s="100" t="s">
        <v>589</v>
      </c>
      <c r="B580" s="101" t="s">
        <v>669</v>
      </c>
      <c r="C580" s="102">
        <v>2010</v>
      </c>
      <c r="D580" s="103">
        <v>70598</v>
      </c>
      <c r="E580" s="103">
        <v>48768</v>
      </c>
      <c r="F580" s="78">
        <f t="shared" si="199"/>
        <v>0.69078444148559448</v>
      </c>
      <c r="G580" s="81" t="s">
        <v>4</v>
      </c>
      <c r="H580" s="93">
        <v>20349</v>
      </c>
      <c r="I580" s="106">
        <v>19914</v>
      </c>
      <c r="J580" s="81" t="s">
        <v>8</v>
      </c>
      <c r="K580" s="106">
        <v>435</v>
      </c>
      <c r="L580" s="94">
        <v>8.9197834645669289E-3</v>
      </c>
      <c r="M580" s="95">
        <v>6.1616476387433075E-3</v>
      </c>
      <c r="N580" s="107">
        <f t="shared" si="200"/>
        <v>218</v>
      </c>
      <c r="O580" s="107">
        <f t="shared" si="201"/>
        <v>218</v>
      </c>
      <c r="P580" s="108">
        <f t="shared" si="202"/>
        <v>3530</v>
      </c>
      <c r="Q580" s="96" t="str">
        <f t="shared" si="203"/>
        <v>YES</v>
      </c>
      <c r="R580" s="109">
        <f t="shared" si="204"/>
        <v>706</v>
      </c>
      <c r="S580" s="85" t="str">
        <f t="shared" si="205"/>
        <v>YES</v>
      </c>
      <c r="T580" s="78">
        <f t="shared" si="206"/>
        <v>6.1616476387433075E-3</v>
      </c>
      <c r="U580" s="104">
        <f t="shared" si="207"/>
        <v>0.69694608912433775</v>
      </c>
      <c r="W580" s="13" t="str">
        <f t="shared" si="208"/>
        <v>LD</v>
      </c>
      <c r="X580" s="13" t="str">
        <f t="shared" si="209"/>
        <v>LD</v>
      </c>
      <c r="Y580" s="13" t="str">
        <f t="shared" si="210"/>
        <v>LD</v>
      </c>
      <c r="Z580" s="13" t="str">
        <f t="shared" si="211"/>
        <v>LD</v>
      </c>
      <c r="AA580" s="13" t="str">
        <f>J580</f>
        <v>LD</v>
      </c>
      <c r="AB580" s="13" t="str">
        <f>J580</f>
        <v>LD</v>
      </c>
      <c r="AC580" s="13" t="str">
        <f>J580</f>
        <v>LD</v>
      </c>
    </row>
    <row r="581" spans="1:29" ht="15.75" x14ac:dyDescent="0.25">
      <c r="A581" s="100" t="s">
        <v>590</v>
      </c>
      <c r="B581" s="101" t="s">
        <v>662</v>
      </c>
      <c r="C581" s="102">
        <v>2010</v>
      </c>
      <c r="D581" s="103">
        <v>73855</v>
      </c>
      <c r="E581" s="103">
        <v>50320</v>
      </c>
      <c r="F581" s="78">
        <f t="shared" si="199"/>
        <v>0.68133504840565973</v>
      </c>
      <c r="G581" s="81" t="s">
        <v>4</v>
      </c>
      <c r="H581" s="93">
        <v>28302</v>
      </c>
      <c r="I581" s="106">
        <v>12726</v>
      </c>
      <c r="J581" s="81" t="s">
        <v>8</v>
      </c>
      <c r="K581" s="106">
        <v>15576</v>
      </c>
      <c r="L581" s="94">
        <v>0.30953895071542131</v>
      </c>
      <c r="M581" s="95">
        <v>0.2108997359691287</v>
      </c>
      <c r="N581" s="107">
        <f t="shared" si="200"/>
        <v>7789</v>
      </c>
      <c r="O581" s="107">
        <f t="shared" si="201"/>
        <v>7789</v>
      </c>
      <c r="P581" s="108">
        <f t="shared" si="202"/>
        <v>3693</v>
      </c>
      <c r="Q581" s="96" t="str">
        <f t="shared" si="203"/>
        <v/>
      </c>
      <c r="R581" s="109">
        <f t="shared" si="204"/>
        <v>739</v>
      </c>
      <c r="S581" s="85" t="str">
        <f t="shared" si="205"/>
        <v/>
      </c>
      <c r="T581" s="78">
        <f t="shared" si="206"/>
        <v>0.2108997359691287</v>
      </c>
      <c r="U581" s="104">
        <f t="shared" si="207"/>
        <v>0.89223478437478843</v>
      </c>
      <c r="W581" s="13" t="str">
        <f t="shared" si="208"/>
        <v>Con</v>
      </c>
      <c r="X581" s="13" t="str">
        <f t="shared" si="209"/>
        <v>Con</v>
      </c>
      <c r="Y581" s="13" t="str">
        <f t="shared" si="210"/>
        <v>Con</v>
      </c>
      <c r="Z581" s="13" t="str">
        <f t="shared" si="211"/>
        <v>Con</v>
      </c>
      <c r="AA581" s="13" t="str">
        <f t="shared" ref="AA581:AA586" si="212">G581</f>
        <v>Con</v>
      </c>
      <c r="AB581" s="13" t="str">
        <f t="shared" ref="AB581:AB589" si="213">G581</f>
        <v>Con</v>
      </c>
      <c r="AC581" s="13" t="str">
        <f t="shared" ref="AC581:AC589" si="214">G581</f>
        <v>Con</v>
      </c>
    </row>
    <row r="582" spans="1:29" ht="15.75" x14ac:dyDescent="0.25">
      <c r="A582" s="100" t="s">
        <v>591</v>
      </c>
      <c r="B582" s="101" t="s">
        <v>666</v>
      </c>
      <c r="C582" s="102">
        <v>2010</v>
      </c>
      <c r="D582" s="103">
        <v>80569</v>
      </c>
      <c r="E582" s="103">
        <v>59721</v>
      </c>
      <c r="F582" s="78">
        <f t="shared" si="199"/>
        <v>0.74124042745969299</v>
      </c>
      <c r="G582" s="81" t="s">
        <v>8</v>
      </c>
      <c r="H582" s="93">
        <v>32483</v>
      </c>
      <c r="I582" s="106">
        <v>20343</v>
      </c>
      <c r="J582" s="81" t="s">
        <v>4</v>
      </c>
      <c r="K582" s="106">
        <v>12140</v>
      </c>
      <c r="L582" s="94">
        <v>0.2032785787244018</v>
      </c>
      <c r="M582" s="95">
        <v>0.15067830058707443</v>
      </c>
      <c r="N582" s="107">
        <f t="shared" si="200"/>
        <v>6071</v>
      </c>
      <c r="O582" s="107" t="str">
        <f t="shared" si="201"/>
        <v/>
      </c>
      <c r="P582" s="108">
        <f t="shared" si="202"/>
        <v>4029</v>
      </c>
      <c r="Q582" s="96" t="str">
        <f t="shared" si="203"/>
        <v/>
      </c>
      <c r="R582" s="109">
        <f t="shared" si="204"/>
        <v>806</v>
      </c>
      <c r="S582" s="85" t="str">
        <f t="shared" si="205"/>
        <v/>
      </c>
      <c r="T582" s="78">
        <f t="shared" si="206"/>
        <v>0.15067830058707443</v>
      </c>
      <c r="U582" s="104">
        <f t="shared" si="207"/>
        <v>0.89191872804676742</v>
      </c>
      <c r="W582" s="13" t="str">
        <f t="shared" si="208"/>
        <v>LD</v>
      </c>
      <c r="X582" s="13" t="str">
        <f t="shared" si="209"/>
        <v>LD</v>
      </c>
      <c r="Y582" s="13" t="str">
        <f t="shared" si="210"/>
        <v>LD</v>
      </c>
      <c r="Z582" s="13" t="str">
        <f t="shared" si="211"/>
        <v>LD</v>
      </c>
      <c r="AA582" s="13" t="str">
        <f t="shared" si="212"/>
        <v>LD</v>
      </c>
      <c r="AB582" s="13" t="str">
        <f t="shared" si="213"/>
        <v>LD</v>
      </c>
      <c r="AC582" s="13" t="str">
        <f t="shared" si="214"/>
        <v>LD</v>
      </c>
    </row>
    <row r="583" spans="1:29" ht="15.75" x14ac:dyDescent="0.25">
      <c r="A583" s="100" t="s">
        <v>592</v>
      </c>
      <c r="B583" s="101" t="s">
        <v>670</v>
      </c>
      <c r="C583" s="102">
        <v>2010</v>
      </c>
      <c r="D583" s="103">
        <v>75680</v>
      </c>
      <c r="E583" s="103">
        <v>52668</v>
      </c>
      <c r="F583" s="78">
        <f t="shared" si="199"/>
        <v>0.69593023255813957</v>
      </c>
      <c r="G583" s="81" t="s">
        <v>7</v>
      </c>
      <c r="H583" s="93">
        <v>23860</v>
      </c>
      <c r="I583" s="106">
        <v>18121</v>
      </c>
      <c r="J583" s="81" t="s">
        <v>4</v>
      </c>
      <c r="K583" s="106">
        <v>5739</v>
      </c>
      <c r="L583" s="94">
        <v>0.10896559580770107</v>
      </c>
      <c r="M583" s="95">
        <v>7.5832452431289638E-2</v>
      </c>
      <c r="N583" s="107">
        <f t="shared" si="200"/>
        <v>2870</v>
      </c>
      <c r="O583" s="107" t="str">
        <f t="shared" si="201"/>
        <v/>
      </c>
      <c r="P583" s="108">
        <f t="shared" si="202"/>
        <v>3784</v>
      </c>
      <c r="Q583" s="96" t="str">
        <f t="shared" si="203"/>
        <v/>
      </c>
      <c r="R583" s="109">
        <f t="shared" si="204"/>
        <v>757</v>
      </c>
      <c r="S583" s="85" t="str">
        <f t="shared" si="205"/>
        <v/>
      </c>
      <c r="T583" s="78">
        <f t="shared" si="206"/>
        <v>7.5832452431289638E-2</v>
      </c>
      <c r="U583" s="104">
        <f t="shared" si="207"/>
        <v>0.77176268498942924</v>
      </c>
      <c r="W583" s="13" t="str">
        <f t="shared" si="208"/>
        <v>Lab</v>
      </c>
      <c r="X583" s="13" t="str">
        <f t="shared" si="209"/>
        <v>Lab</v>
      </c>
      <c r="Y583" s="13" t="str">
        <f t="shared" si="210"/>
        <v>Lab</v>
      </c>
      <c r="Z583" s="13" t="str">
        <f t="shared" si="211"/>
        <v>Con</v>
      </c>
      <c r="AA583" s="13" t="str">
        <f t="shared" si="212"/>
        <v>Lab</v>
      </c>
      <c r="AB583" s="13" t="str">
        <f t="shared" si="213"/>
        <v>Lab</v>
      </c>
      <c r="AC583" s="13" t="str">
        <f t="shared" si="214"/>
        <v>Lab</v>
      </c>
    </row>
    <row r="584" spans="1:29" ht="15.75" x14ac:dyDescent="0.25">
      <c r="A584" s="100" t="s">
        <v>593</v>
      </c>
      <c r="B584" s="101" t="s">
        <v>670</v>
      </c>
      <c r="C584" s="102">
        <v>2010</v>
      </c>
      <c r="D584" s="103">
        <v>77690</v>
      </c>
      <c r="E584" s="103">
        <v>46405</v>
      </c>
      <c r="F584" s="78">
        <f t="shared" si="199"/>
        <v>0.5973098210837946</v>
      </c>
      <c r="G584" s="81" t="s">
        <v>7</v>
      </c>
      <c r="H584" s="93">
        <v>23505</v>
      </c>
      <c r="I584" s="106">
        <v>10621</v>
      </c>
      <c r="J584" s="81" t="s">
        <v>8</v>
      </c>
      <c r="K584" s="106">
        <v>12884</v>
      </c>
      <c r="L584" s="94">
        <v>0.27764249542075209</v>
      </c>
      <c r="M584" s="95">
        <v>0.16583858926502767</v>
      </c>
      <c r="N584" s="107">
        <f t="shared" si="200"/>
        <v>6443</v>
      </c>
      <c r="O584" s="107" t="str">
        <f t="shared" si="201"/>
        <v/>
      </c>
      <c r="P584" s="108">
        <f t="shared" si="202"/>
        <v>3885</v>
      </c>
      <c r="Q584" s="96" t="str">
        <f t="shared" si="203"/>
        <v/>
      </c>
      <c r="R584" s="109">
        <f t="shared" si="204"/>
        <v>777</v>
      </c>
      <c r="S584" s="85" t="str">
        <f t="shared" si="205"/>
        <v/>
      </c>
      <c r="T584" s="78">
        <f t="shared" si="206"/>
        <v>0.16583858926502767</v>
      </c>
      <c r="U584" s="104">
        <f t="shared" si="207"/>
        <v>0.7631484103488223</v>
      </c>
      <c r="W584" s="13" t="str">
        <f t="shared" si="208"/>
        <v>Lab</v>
      </c>
      <c r="X584" s="13" t="str">
        <f t="shared" si="209"/>
        <v>Lab</v>
      </c>
      <c r="Y584" s="13" t="str">
        <f t="shared" si="210"/>
        <v>Lab</v>
      </c>
      <c r="Z584" s="13" t="str">
        <f t="shared" si="211"/>
        <v>LD</v>
      </c>
      <c r="AA584" s="13" t="str">
        <f t="shared" si="212"/>
        <v>Lab</v>
      </c>
      <c r="AB584" s="13" t="str">
        <f t="shared" si="213"/>
        <v>Lab</v>
      </c>
      <c r="AC584" s="13" t="str">
        <f t="shared" si="214"/>
        <v>Lab</v>
      </c>
    </row>
    <row r="585" spans="1:29" ht="15.75" x14ac:dyDescent="0.25">
      <c r="A585" s="100" t="s">
        <v>594</v>
      </c>
      <c r="B585" s="101" t="s">
        <v>674</v>
      </c>
      <c r="C585" s="102">
        <v>2010</v>
      </c>
      <c r="D585" s="103">
        <v>61148</v>
      </c>
      <c r="E585" s="103">
        <v>37275</v>
      </c>
      <c r="F585" s="78">
        <f t="shared" si="199"/>
        <v>0.60958657682998629</v>
      </c>
      <c r="G585" s="81" t="s">
        <v>11</v>
      </c>
      <c r="H585" s="93">
        <v>18050</v>
      </c>
      <c r="I585" s="106">
        <v>7365</v>
      </c>
      <c r="J585" s="81" t="s">
        <v>5</v>
      </c>
      <c r="K585" s="106">
        <v>10685</v>
      </c>
      <c r="L585" s="94">
        <v>0.28665325285043597</v>
      </c>
      <c r="M585" s="95">
        <v>0.17473997514227776</v>
      </c>
      <c r="N585" s="107">
        <f t="shared" si="200"/>
        <v>5343</v>
      </c>
      <c r="O585" s="107" t="str">
        <f t="shared" si="201"/>
        <v/>
      </c>
      <c r="P585" s="108">
        <f t="shared" si="202"/>
        <v>3058</v>
      </c>
      <c r="Q585" s="96" t="str">
        <f t="shared" si="203"/>
        <v/>
      </c>
      <c r="R585" s="109">
        <f t="shared" si="204"/>
        <v>612</v>
      </c>
      <c r="S585" s="85" t="str">
        <f t="shared" si="205"/>
        <v/>
      </c>
      <c r="T585" s="78">
        <f t="shared" si="206"/>
        <v>0.17473997514227776</v>
      </c>
      <c r="U585" s="104">
        <f t="shared" si="207"/>
        <v>0.78432655197226409</v>
      </c>
      <c r="W585" s="13" t="str">
        <f t="shared" si="208"/>
        <v>SF</v>
      </c>
      <c r="X585" s="13" t="str">
        <f t="shared" si="209"/>
        <v>SF</v>
      </c>
      <c r="Y585" s="13" t="str">
        <f t="shared" si="210"/>
        <v>SF</v>
      </c>
      <c r="Z585" s="13" t="str">
        <f t="shared" si="211"/>
        <v>DUP</v>
      </c>
      <c r="AA585" s="13" t="str">
        <f t="shared" si="212"/>
        <v>SF</v>
      </c>
      <c r="AB585" s="13" t="str">
        <f t="shared" si="213"/>
        <v>SF</v>
      </c>
      <c r="AC585" s="13" t="str">
        <f t="shared" si="214"/>
        <v>SF</v>
      </c>
    </row>
    <row r="586" spans="1:29" ht="15.75" x14ac:dyDescent="0.25">
      <c r="A586" s="100" t="s">
        <v>595</v>
      </c>
      <c r="B586" s="101" t="s">
        <v>674</v>
      </c>
      <c r="C586" s="102">
        <v>2010</v>
      </c>
      <c r="D586" s="103">
        <v>64594</v>
      </c>
      <c r="E586" s="103">
        <v>40842</v>
      </c>
      <c r="F586" s="78">
        <f t="shared" si="199"/>
        <v>0.63228782859089083</v>
      </c>
      <c r="G586" s="81" t="s">
        <v>11</v>
      </c>
      <c r="H586" s="93">
        <v>21239</v>
      </c>
      <c r="I586" s="106">
        <v>5876</v>
      </c>
      <c r="J586" s="81" t="s">
        <v>5</v>
      </c>
      <c r="K586" s="106">
        <v>15363</v>
      </c>
      <c r="L586" s="94">
        <v>0.37615689731159102</v>
      </c>
      <c r="M586" s="95">
        <v>0.23783942781063255</v>
      </c>
      <c r="N586" s="107">
        <f t="shared" si="200"/>
        <v>7682</v>
      </c>
      <c r="O586" s="107" t="str">
        <f t="shared" si="201"/>
        <v/>
      </c>
      <c r="P586" s="108">
        <f t="shared" si="202"/>
        <v>3230</v>
      </c>
      <c r="Q586" s="96" t="str">
        <f t="shared" si="203"/>
        <v/>
      </c>
      <c r="R586" s="109">
        <f t="shared" si="204"/>
        <v>646</v>
      </c>
      <c r="S586" s="85" t="str">
        <f t="shared" si="205"/>
        <v/>
      </c>
      <c r="T586" s="78">
        <f t="shared" si="206"/>
        <v>0.23783942781063255</v>
      </c>
      <c r="U586" s="104">
        <f t="shared" si="207"/>
        <v>0.87012725640152344</v>
      </c>
      <c r="W586" s="13" t="str">
        <f t="shared" si="208"/>
        <v>SF</v>
      </c>
      <c r="X586" s="13" t="str">
        <f t="shared" si="209"/>
        <v>SF</v>
      </c>
      <c r="Y586" s="13" t="str">
        <f t="shared" si="210"/>
        <v>SF</v>
      </c>
      <c r="Z586" s="13" t="str">
        <f t="shared" si="211"/>
        <v>SF</v>
      </c>
      <c r="AA586" s="13" t="str">
        <f t="shared" si="212"/>
        <v>SF</v>
      </c>
      <c r="AB586" s="13" t="str">
        <f t="shared" si="213"/>
        <v>SF</v>
      </c>
      <c r="AC586" s="13" t="str">
        <f t="shared" si="214"/>
        <v>SF</v>
      </c>
    </row>
    <row r="587" spans="1:29" ht="15.75" x14ac:dyDescent="0.25">
      <c r="A587" s="100" t="s">
        <v>596</v>
      </c>
      <c r="B587" s="101" t="s">
        <v>674</v>
      </c>
      <c r="C587" s="102">
        <v>2010</v>
      </c>
      <c r="D587" s="103">
        <v>74732</v>
      </c>
      <c r="E587" s="103">
        <v>41383</v>
      </c>
      <c r="F587" s="78">
        <f t="shared" si="199"/>
        <v>0.55375207407803884</v>
      </c>
      <c r="G587" s="81" t="s">
        <v>5</v>
      </c>
      <c r="H587" s="93">
        <v>14000</v>
      </c>
      <c r="I587" s="106">
        <v>10639</v>
      </c>
      <c r="J587" s="81" t="s">
        <v>795</v>
      </c>
      <c r="K587" s="106">
        <v>3361</v>
      </c>
      <c r="L587" s="94">
        <v>8.1216924824203174E-2</v>
      </c>
      <c r="M587" s="95">
        <v>4.4974040571642671E-2</v>
      </c>
      <c r="N587" s="107">
        <f t="shared" si="200"/>
        <v>1681</v>
      </c>
      <c r="O587" s="107" t="str">
        <f t="shared" si="201"/>
        <v/>
      </c>
      <c r="P587" s="108">
        <f t="shared" si="202"/>
        <v>3737</v>
      </c>
      <c r="Q587" s="96" t="str">
        <f t="shared" si="203"/>
        <v>YES</v>
      </c>
      <c r="R587" s="109">
        <f t="shared" si="204"/>
        <v>748</v>
      </c>
      <c r="S587" s="85" t="str">
        <f t="shared" si="205"/>
        <v/>
      </c>
      <c r="T587" s="78">
        <f t="shared" si="206"/>
        <v>4.4974040571642671E-2</v>
      </c>
      <c r="U587" s="104">
        <f t="shared" si="207"/>
        <v>0.59872611464968151</v>
      </c>
      <c r="W587" s="13" t="str">
        <f t="shared" si="208"/>
        <v>UCUNF</v>
      </c>
      <c r="X587" s="13" t="str">
        <f t="shared" si="209"/>
        <v>DUP</v>
      </c>
      <c r="Y587" s="13" t="str">
        <f t="shared" si="210"/>
        <v>UCUNF</v>
      </c>
      <c r="Z587" s="13" t="str">
        <f t="shared" si="211"/>
        <v>UCUNF</v>
      </c>
      <c r="AA587" s="13" t="str">
        <f>J587</f>
        <v>UCUNF</v>
      </c>
      <c r="AB587" s="13" t="str">
        <f t="shared" si="213"/>
        <v>DUP</v>
      </c>
      <c r="AC587" s="13" t="str">
        <f t="shared" si="214"/>
        <v>DUP</v>
      </c>
    </row>
    <row r="588" spans="1:29" ht="15.75" x14ac:dyDescent="0.25">
      <c r="A588" s="100" t="s">
        <v>597</v>
      </c>
      <c r="B588" s="101" t="s">
        <v>666</v>
      </c>
      <c r="C588" s="102">
        <v>2010</v>
      </c>
      <c r="D588" s="103">
        <v>71160</v>
      </c>
      <c r="E588" s="103">
        <v>45076</v>
      </c>
      <c r="F588" s="78">
        <f t="shared" si="199"/>
        <v>0.63344575604272058</v>
      </c>
      <c r="G588" s="81" t="s">
        <v>4</v>
      </c>
      <c r="H588" s="93">
        <v>21758</v>
      </c>
      <c r="I588" s="106">
        <v>10542</v>
      </c>
      <c r="J588" s="81" t="s">
        <v>7</v>
      </c>
      <c r="K588" s="106">
        <v>11216</v>
      </c>
      <c r="L588" s="94">
        <v>0.24882420800425947</v>
      </c>
      <c r="M588" s="95">
        <v>0.15761663856098931</v>
      </c>
      <c r="N588" s="107">
        <f t="shared" si="200"/>
        <v>5609</v>
      </c>
      <c r="O588" s="107">
        <f t="shared" si="201"/>
        <v>5609</v>
      </c>
      <c r="P588" s="108">
        <f t="shared" si="202"/>
        <v>3558</v>
      </c>
      <c r="Q588" s="96" t="str">
        <f t="shared" si="203"/>
        <v/>
      </c>
      <c r="R588" s="109">
        <f t="shared" si="204"/>
        <v>712</v>
      </c>
      <c r="S588" s="85" t="str">
        <f t="shared" si="205"/>
        <v/>
      </c>
      <c r="T588" s="78">
        <f t="shared" si="206"/>
        <v>0.15761663856098931</v>
      </c>
      <c r="U588" s="104">
        <f t="shared" si="207"/>
        <v>0.79106239460370986</v>
      </c>
      <c r="W588" s="13" t="str">
        <f t="shared" si="208"/>
        <v>Con</v>
      </c>
      <c r="X588" s="13" t="str">
        <f t="shared" si="209"/>
        <v>Con</v>
      </c>
      <c r="Y588" s="13" t="str">
        <f t="shared" si="210"/>
        <v>Con</v>
      </c>
      <c r="Z588" s="13" t="str">
        <f t="shared" si="211"/>
        <v>Lab</v>
      </c>
      <c r="AA588" s="13" t="str">
        <f>G588</f>
        <v>Con</v>
      </c>
      <c r="AB588" s="13" t="str">
        <f t="shared" si="213"/>
        <v>Con</v>
      </c>
      <c r="AC588" s="13" t="str">
        <f t="shared" si="214"/>
        <v>Con</v>
      </c>
    </row>
    <row r="589" spans="1:29" ht="15.75" x14ac:dyDescent="0.25">
      <c r="A589" s="100" t="s">
        <v>598</v>
      </c>
      <c r="B589" s="101" t="s">
        <v>672</v>
      </c>
      <c r="C589" s="102">
        <v>2010</v>
      </c>
      <c r="D589" s="103">
        <v>55781</v>
      </c>
      <c r="E589" s="103">
        <v>35534</v>
      </c>
      <c r="F589" s="78">
        <f t="shared" si="199"/>
        <v>0.63702694465857546</v>
      </c>
      <c r="G589" s="81" t="s">
        <v>7</v>
      </c>
      <c r="H589" s="93">
        <v>15017</v>
      </c>
      <c r="I589" s="106">
        <v>12508</v>
      </c>
      <c r="J589" s="81" t="s">
        <v>4</v>
      </c>
      <c r="K589" s="106">
        <v>2509</v>
      </c>
      <c r="L589" s="94">
        <v>7.0608431361512916E-2</v>
      </c>
      <c r="M589" s="95">
        <v>4.4979473297359317E-2</v>
      </c>
      <c r="N589" s="107">
        <f t="shared" si="200"/>
        <v>1255</v>
      </c>
      <c r="O589" s="107" t="str">
        <f t="shared" si="201"/>
        <v/>
      </c>
      <c r="P589" s="108">
        <f t="shared" si="202"/>
        <v>2790</v>
      </c>
      <c r="Q589" s="96" t="str">
        <f t="shared" si="203"/>
        <v>YES</v>
      </c>
      <c r="R589" s="109">
        <f t="shared" si="204"/>
        <v>558</v>
      </c>
      <c r="S589" s="85" t="str">
        <f t="shared" si="205"/>
        <v/>
      </c>
      <c r="T589" s="78">
        <f t="shared" si="206"/>
        <v>4.4979473297359317E-2</v>
      </c>
      <c r="U589" s="104">
        <f t="shared" si="207"/>
        <v>0.68200641795593475</v>
      </c>
      <c r="W589" s="13" t="str">
        <f t="shared" si="208"/>
        <v>Con</v>
      </c>
      <c r="X589" s="13" t="str">
        <f t="shared" si="209"/>
        <v>Lab</v>
      </c>
      <c r="Y589" s="13" t="str">
        <f t="shared" si="210"/>
        <v>Con</v>
      </c>
      <c r="Z589" s="13" t="str">
        <f t="shared" si="211"/>
        <v>Con</v>
      </c>
      <c r="AA589" s="13" t="str">
        <f>J589</f>
        <v>Con</v>
      </c>
      <c r="AB589" s="13" t="str">
        <f t="shared" si="213"/>
        <v>Lab</v>
      </c>
      <c r="AC589" s="13" t="str">
        <f t="shared" si="214"/>
        <v>Lab</v>
      </c>
    </row>
    <row r="590" spans="1:29" ht="15.75" x14ac:dyDescent="0.25">
      <c r="A590" s="100" t="s">
        <v>599</v>
      </c>
      <c r="B590" s="101" t="s">
        <v>672</v>
      </c>
      <c r="C590" s="102">
        <v>2010</v>
      </c>
      <c r="D590" s="103">
        <v>70211</v>
      </c>
      <c r="E590" s="103">
        <v>48667</v>
      </c>
      <c r="F590" s="78">
        <f t="shared" si="199"/>
        <v>0.69315349446667907</v>
      </c>
      <c r="G590" s="81" t="s">
        <v>4</v>
      </c>
      <c r="H590" s="93">
        <v>20341</v>
      </c>
      <c r="I590" s="106">
        <v>16034</v>
      </c>
      <c r="J590" s="81" t="s">
        <v>7</v>
      </c>
      <c r="K590" s="106">
        <v>4307</v>
      </c>
      <c r="L590" s="94">
        <v>8.8499393839768223E-2</v>
      </c>
      <c r="M590" s="95">
        <v>6.1343664098218231E-2</v>
      </c>
      <c r="N590" s="107">
        <f t="shared" si="200"/>
        <v>2154</v>
      </c>
      <c r="O590" s="107">
        <f t="shared" si="201"/>
        <v>2154</v>
      </c>
      <c r="P590" s="108">
        <f t="shared" si="202"/>
        <v>3511</v>
      </c>
      <c r="Q590" s="96" t="str">
        <f t="shared" si="203"/>
        <v/>
      </c>
      <c r="R590" s="109">
        <f t="shared" si="204"/>
        <v>703</v>
      </c>
      <c r="S590" s="85" t="str">
        <f t="shared" si="205"/>
        <v/>
      </c>
      <c r="T590" s="78">
        <f t="shared" si="206"/>
        <v>6.1343664098218231E-2</v>
      </c>
      <c r="U590" s="104">
        <f t="shared" si="207"/>
        <v>0.7544971585648973</v>
      </c>
      <c r="W590" s="13" t="str">
        <f t="shared" si="208"/>
        <v>Con</v>
      </c>
      <c r="X590" s="13" t="str">
        <f t="shared" si="209"/>
        <v>Con</v>
      </c>
      <c r="Y590" s="13" t="str">
        <f t="shared" si="210"/>
        <v>Con</v>
      </c>
      <c r="Z590" s="13" t="str">
        <f t="shared" si="211"/>
        <v>Lab</v>
      </c>
      <c r="AA590" s="13" t="str">
        <f>G590</f>
        <v>Con</v>
      </c>
      <c r="AB590" s="13" t="str">
        <f>J590</f>
        <v>Lab</v>
      </c>
      <c r="AC590" s="13" t="str">
        <f>J590</f>
        <v>Lab</v>
      </c>
    </row>
    <row r="591" spans="1:29" ht="15.75" x14ac:dyDescent="0.25">
      <c r="A591" s="100" t="s">
        <v>600</v>
      </c>
      <c r="B591" s="101" t="s">
        <v>666</v>
      </c>
      <c r="C591" s="102">
        <v>2010</v>
      </c>
      <c r="D591" s="103">
        <v>74811</v>
      </c>
      <c r="E591" s="103">
        <v>43191</v>
      </c>
      <c r="F591" s="78">
        <f t="shared" si="199"/>
        <v>0.57733488390744681</v>
      </c>
      <c r="G591" s="81" t="s">
        <v>7</v>
      </c>
      <c r="H591" s="93">
        <v>21498</v>
      </c>
      <c r="I591" s="106">
        <v>10847</v>
      </c>
      <c r="J591" s="81" t="s">
        <v>8</v>
      </c>
      <c r="K591" s="106">
        <v>10651</v>
      </c>
      <c r="L591" s="94">
        <v>0.24660230140538539</v>
      </c>
      <c r="M591" s="95">
        <v>0.14237211105318737</v>
      </c>
      <c r="N591" s="107">
        <f t="shared" si="200"/>
        <v>5326</v>
      </c>
      <c r="O591" s="107" t="str">
        <f t="shared" si="201"/>
        <v/>
      </c>
      <c r="P591" s="108">
        <f t="shared" si="202"/>
        <v>3741</v>
      </c>
      <c r="Q591" s="96" t="str">
        <f t="shared" si="203"/>
        <v/>
      </c>
      <c r="R591" s="109">
        <f t="shared" si="204"/>
        <v>749</v>
      </c>
      <c r="S591" s="85" t="str">
        <f t="shared" si="205"/>
        <v/>
      </c>
      <c r="T591" s="78">
        <f t="shared" si="206"/>
        <v>0.14237211105318737</v>
      </c>
      <c r="U591" s="104">
        <f t="shared" si="207"/>
        <v>0.71970699496063417</v>
      </c>
      <c r="W591" s="13" t="str">
        <f t="shared" si="208"/>
        <v>Lab</v>
      </c>
      <c r="X591" s="13" t="str">
        <f t="shared" si="209"/>
        <v>Lab</v>
      </c>
      <c r="Y591" s="13" t="str">
        <f t="shared" si="210"/>
        <v>LD</v>
      </c>
      <c r="Z591" s="13" t="str">
        <f t="shared" si="211"/>
        <v>LD</v>
      </c>
      <c r="AA591" s="13" t="str">
        <f>G591</f>
        <v>Lab</v>
      </c>
      <c r="AB591" s="13" t="str">
        <f t="shared" ref="AB591:AB600" si="215">G591</f>
        <v>Lab</v>
      </c>
      <c r="AC591" s="13" t="str">
        <f t="shared" ref="AC591:AC600" si="216">G591</f>
        <v>Lab</v>
      </c>
    </row>
    <row r="592" spans="1:29" ht="15.75" x14ac:dyDescent="0.25">
      <c r="A592" s="100" t="s">
        <v>601</v>
      </c>
      <c r="B592" s="101" t="s">
        <v>667</v>
      </c>
      <c r="C592" s="102">
        <v>2010</v>
      </c>
      <c r="D592" s="103">
        <v>70812</v>
      </c>
      <c r="E592" s="103">
        <v>44444</v>
      </c>
      <c r="F592" s="78">
        <f t="shared" si="199"/>
        <v>0.62763373439530024</v>
      </c>
      <c r="G592" s="81" t="s">
        <v>7</v>
      </c>
      <c r="H592" s="93">
        <v>17454</v>
      </c>
      <c r="I592" s="106">
        <v>15841</v>
      </c>
      <c r="J592" s="81" t="s">
        <v>4</v>
      </c>
      <c r="K592" s="106">
        <v>1613</v>
      </c>
      <c r="L592" s="94">
        <v>3.6292862928629287E-2</v>
      </c>
      <c r="M592" s="95">
        <v>2.2778625091792352E-2</v>
      </c>
      <c r="N592" s="107">
        <f t="shared" si="200"/>
        <v>807</v>
      </c>
      <c r="O592" s="107" t="str">
        <f t="shared" si="201"/>
        <v/>
      </c>
      <c r="P592" s="108">
        <f t="shared" si="202"/>
        <v>3541</v>
      </c>
      <c r="Q592" s="96" t="str">
        <f t="shared" si="203"/>
        <v>YES</v>
      </c>
      <c r="R592" s="109">
        <f t="shared" si="204"/>
        <v>709</v>
      </c>
      <c r="S592" s="85" t="str">
        <f t="shared" si="205"/>
        <v/>
      </c>
      <c r="T592" s="78">
        <f t="shared" si="206"/>
        <v>2.2778625091792352E-2</v>
      </c>
      <c r="U592" s="104">
        <f t="shared" si="207"/>
        <v>0.65041235948709264</v>
      </c>
      <c r="W592" s="13" t="str">
        <f t="shared" si="208"/>
        <v>Con</v>
      </c>
      <c r="X592" s="13" t="str">
        <f t="shared" si="209"/>
        <v>Lab</v>
      </c>
      <c r="Y592" s="13" t="str">
        <f t="shared" si="210"/>
        <v>Con</v>
      </c>
      <c r="Z592" s="13" t="str">
        <f t="shared" si="211"/>
        <v>Con</v>
      </c>
      <c r="AA592" s="13" t="str">
        <f>J592</f>
        <v>Con</v>
      </c>
      <c r="AB592" s="13" t="str">
        <f t="shared" si="215"/>
        <v>Lab</v>
      </c>
      <c r="AC592" s="13" t="str">
        <f t="shared" si="216"/>
        <v>Lab</v>
      </c>
    </row>
    <row r="593" spans="1:29" ht="15.75" x14ac:dyDescent="0.25">
      <c r="A593" s="100" t="s">
        <v>602</v>
      </c>
      <c r="B593" s="101" t="s">
        <v>664</v>
      </c>
      <c r="C593" s="102">
        <v>2010</v>
      </c>
      <c r="D593" s="103">
        <v>65915</v>
      </c>
      <c r="E593" s="103">
        <v>41654</v>
      </c>
      <c r="F593" s="78">
        <f t="shared" si="199"/>
        <v>0.63193506789046494</v>
      </c>
      <c r="G593" s="81" t="s">
        <v>7</v>
      </c>
      <c r="H593" s="93">
        <v>21578</v>
      </c>
      <c r="I593" s="106">
        <v>13071</v>
      </c>
      <c r="J593" s="81" t="s">
        <v>4</v>
      </c>
      <c r="K593" s="106">
        <v>8507</v>
      </c>
      <c r="L593" s="94">
        <v>0.20423008594612763</v>
      </c>
      <c r="M593" s="95">
        <v>0.12906015322764167</v>
      </c>
      <c r="N593" s="107">
        <f t="shared" si="200"/>
        <v>4254</v>
      </c>
      <c r="O593" s="107" t="str">
        <f t="shared" si="201"/>
        <v/>
      </c>
      <c r="P593" s="108">
        <f t="shared" si="202"/>
        <v>3296</v>
      </c>
      <c r="Q593" s="96" t="str">
        <f t="shared" si="203"/>
        <v/>
      </c>
      <c r="R593" s="109">
        <f t="shared" si="204"/>
        <v>660</v>
      </c>
      <c r="S593" s="85" t="str">
        <f t="shared" si="205"/>
        <v/>
      </c>
      <c r="T593" s="78">
        <f t="shared" si="206"/>
        <v>0.12906015322764167</v>
      </c>
      <c r="U593" s="104">
        <f t="shared" si="207"/>
        <v>0.76099522111810658</v>
      </c>
      <c r="W593" s="13" t="str">
        <f t="shared" si="208"/>
        <v>Lab</v>
      </c>
      <c r="X593" s="13" t="str">
        <f t="shared" si="209"/>
        <v>Lab</v>
      </c>
      <c r="Y593" s="13" t="str">
        <f t="shared" si="210"/>
        <v>Lab</v>
      </c>
      <c r="Z593" s="13" t="str">
        <f t="shared" si="211"/>
        <v>Con</v>
      </c>
      <c r="AA593" s="13" t="str">
        <f>G593</f>
        <v>Lab</v>
      </c>
      <c r="AB593" s="13" t="str">
        <f t="shared" si="215"/>
        <v>Lab</v>
      </c>
      <c r="AC593" s="13" t="str">
        <f t="shared" si="216"/>
        <v>Lab</v>
      </c>
    </row>
    <row r="594" spans="1:29" ht="15.75" x14ac:dyDescent="0.25">
      <c r="A594" s="100" t="s">
        <v>603</v>
      </c>
      <c r="B594" s="101" t="s">
        <v>663</v>
      </c>
      <c r="C594" s="102">
        <v>2010</v>
      </c>
      <c r="D594" s="103">
        <v>64034</v>
      </c>
      <c r="E594" s="103">
        <v>36187</v>
      </c>
      <c r="F594" s="78">
        <f t="shared" si="199"/>
        <v>0.56512165412124804</v>
      </c>
      <c r="G594" s="81" t="s">
        <v>7</v>
      </c>
      <c r="H594" s="93">
        <v>13385</v>
      </c>
      <c r="I594" s="106">
        <v>12395</v>
      </c>
      <c r="J594" s="81" t="s">
        <v>4</v>
      </c>
      <c r="K594" s="106">
        <v>990</v>
      </c>
      <c r="L594" s="94">
        <v>2.7357890955315444E-2</v>
      </c>
      <c r="M594" s="95">
        <v>1.5460536589936597E-2</v>
      </c>
      <c r="N594" s="107">
        <f t="shared" si="200"/>
        <v>496</v>
      </c>
      <c r="O594" s="107" t="str">
        <f t="shared" si="201"/>
        <v/>
      </c>
      <c r="P594" s="108">
        <f t="shared" si="202"/>
        <v>3202</v>
      </c>
      <c r="Q594" s="96" t="str">
        <f t="shared" si="203"/>
        <v>YES</v>
      </c>
      <c r="R594" s="109">
        <f t="shared" si="204"/>
        <v>641</v>
      </c>
      <c r="S594" s="85" t="str">
        <f t="shared" si="205"/>
        <v/>
      </c>
      <c r="T594" s="78">
        <f t="shared" si="206"/>
        <v>1.5460536589936597E-2</v>
      </c>
      <c r="U594" s="104">
        <f t="shared" si="207"/>
        <v>0.58058219071118466</v>
      </c>
      <c r="W594" s="13" t="str">
        <f t="shared" si="208"/>
        <v>Con</v>
      </c>
      <c r="X594" s="13" t="str">
        <f t="shared" si="209"/>
        <v>Lab</v>
      </c>
      <c r="Y594" s="13" t="str">
        <f t="shared" si="210"/>
        <v>Con</v>
      </c>
      <c r="Z594" s="13" t="str">
        <f t="shared" si="211"/>
        <v>Con</v>
      </c>
      <c r="AA594" s="13" t="str">
        <f>J594</f>
        <v>Con</v>
      </c>
      <c r="AB594" s="13" t="str">
        <f t="shared" si="215"/>
        <v>Lab</v>
      </c>
      <c r="AC594" s="13" t="str">
        <f t="shared" si="216"/>
        <v>Lab</v>
      </c>
    </row>
    <row r="595" spans="1:29" ht="15.75" x14ac:dyDescent="0.25">
      <c r="A595" s="100" t="s">
        <v>604</v>
      </c>
      <c r="B595" s="101" t="s">
        <v>663</v>
      </c>
      <c r="C595" s="102">
        <v>2010</v>
      </c>
      <c r="D595" s="103">
        <v>64387</v>
      </c>
      <c r="E595" s="103">
        <v>40882</v>
      </c>
      <c r="F595" s="78">
        <f t="shared" si="199"/>
        <v>0.63494183608492394</v>
      </c>
      <c r="G595" s="81" t="s">
        <v>7</v>
      </c>
      <c r="H595" s="93">
        <v>16211</v>
      </c>
      <c r="I595" s="106">
        <v>14456</v>
      </c>
      <c r="J595" s="81" t="s">
        <v>4</v>
      </c>
      <c r="K595" s="106">
        <v>1755</v>
      </c>
      <c r="L595" s="94">
        <v>4.2928428159092022E-2</v>
      </c>
      <c r="M595" s="95">
        <v>2.725705499557364E-2</v>
      </c>
      <c r="N595" s="107">
        <f t="shared" si="200"/>
        <v>878</v>
      </c>
      <c r="O595" s="107" t="str">
        <f t="shared" si="201"/>
        <v/>
      </c>
      <c r="P595" s="108">
        <f t="shared" si="202"/>
        <v>3220</v>
      </c>
      <c r="Q595" s="96" t="str">
        <f t="shared" si="203"/>
        <v>YES</v>
      </c>
      <c r="R595" s="109">
        <f t="shared" si="204"/>
        <v>644</v>
      </c>
      <c r="S595" s="85" t="str">
        <f t="shared" si="205"/>
        <v/>
      </c>
      <c r="T595" s="78">
        <f t="shared" si="206"/>
        <v>2.725705499557364E-2</v>
      </c>
      <c r="U595" s="104">
        <f t="shared" si="207"/>
        <v>0.66219889108049756</v>
      </c>
      <c r="W595" s="13" t="str">
        <f t="shared" si="208"/>
        <v>Con</v>
      </c>
      <c r="X595" s="13" t="str">
        <f t="shared" si="209"/>
        <v>Lab</v>
      </c>
      <c r="Y595" s="13" t="str">
        <f t="shared" si="210"/>
        <v>Con</v>
      </c>
      <c r="Z595" s="13" t="str">
        <f t="shared" si="211"/>
        <v>Con</v>
      </c>
      <c r="AA595" s="13" t="str">
        <f>J595</f>
        <v>Con</v>
      </c>
      <c r="AB595" s="13" t="str">
        <f t="shared" si="215"/>
        <v>Lab</v>
      </c>
      <c r="AC595" s="13" t="str">
        <f t="shared" si="216"/>
        <v>Lab</v>
      </c>
    </row>
    <row r="596" spans="1:29" ht="15.75" x14ac:dyDescent="0.25">
      <c r="A596" s="100" t="s">
        <v>605</v>
      </c>
      <c r="B596" s="101" t="s">
        <v>666</v>
      </c>
      <c r="C596" s="102">
        <v>2010</v>
      </c>
      <c r="D596" s="103">
        <v>64625</v>
      </c>
      <c r="E596" s="103">
        <v>40994</v>
      </c>
      <c r="F596" s="78">
        <f t="shared" si="199"/>
        <v>0.63433655705996128</v>
      </c>
      <c r="G596" s="81" t="s">
        <v>7</v>
      </c>
      <c r="H596" s="93">
        <v>21252</v>
      </c>
      <c r="I596" s="106">
        <v>11774</v>
      </c>
      <c r="J596" s="81" t="s">
        <v>8</v>
      </c>
      <c r="K596" s="106">
        <v>9478</v>
      </c>
      <c r="L596" s="94">
        <v>0.23120456652193003</v>
      </c>
      <c r="M596" s="95">
        <v>0.14666150870406189</v>
      </c>
      <c r="N596" s="107">
        <f t="shared" si="200"/>
        <v>4740</v>
      </c>
      <c r="O596" s="107" t="str">
        <f t="shared" si="201"/>
        <v/>
      </c>
      <c r="P596" s="108">
        <f t="shared" si="202"/>
        <v>3232</v>
      </c>
      <c r="Q596" s="96" t="str">
        <f t="shared" si="203"/>
        <v/>
      </c>
      <c r="R596" s="109">
        <f t="shared" si="204"/>
        <v>647</v>
      </c>
      <c r="S596" s="85" t="str">
        <f t="shared" si="205"/>
        <v/>
      </c>
      <c r="T596" s="78">
        <f t="shared" si="206"/>
        <v>0.14666150870406189</v>
      </c>
      <c r="U596" s="104">
        <f t="shared" si="207"/>
        <v>0.7809980657640232</v>
      </c>
      <c r="W596" s="13" t="str">
        <f t="shared" si="208"/>
        <v>Lab</v>
      </c>
      <c r="X596" s="13" t="str">
        <f t="shared" si="209"/>
        <v>Lab</v>
      </c>
      <c r="Y596" s="13" t="str">
        <f t="shared" si="210"/>
        <v>Lab</v>
      </c>
      <c r="Z596" s="13" t="str">
        <f t="shared" si="211"/>
        <v>LD</v>
      </c>
      <c r="AA596" s="13" t="str">
        <f>G596</f>
        <v>Lab</v>
      </c>
      <c r="AB596" s="13" t="str">
        <f t="shared" si="215"/>
        <v>Lab</v>
      </c>
      <c r="AC596" s="13" t="str">
        <f t="shared" si="216"/>
        <v>Lab</v>
      </c>
    </row>
    <row r="597" spans="1:29" ht="15.75" x14ac:dyDescent="0.25">
      <c r="A597" s="100" t="s">
        <v>606</v>
      </c>
      <c r="B597" s="101" t="s">
        <v>670</v>
      </c>
      <c r="C597" s="102">
        <v>2010</v>
      </c>
      <c r="D597" s="103">
        <v>61782</v>
      </c>
      <c r="E597" s="103">
        <v>38273</v>
      </c>
      <c r="F597" s="78">
        <f t="shared" si="199"/>
        <v>0.61948463953902433</v>
      </c>
      <c r="G597" s="81" t="s">
        <v>7</v>
      </c>
      <c r="H597" s="93">
        <v>17548</v>
      </c>
      <c r="I597" s="106">
        <v>10517</v>
      </c>
      <c r="J597" s="81" t="s">
        <v>8</v>
      </c>
      <c r="K597" s="106">
        <v>7031</v>
      </c>
      <c r="L597" s="94">
        <v>0.18370652940715387</v>
      </c>
      <c r="M597" s="95">
        <v>0.11380337315075588</v>
      </c>
      <c r="N597" s="107">
        <f t="shared" si="200"/>
        <v>3516</v>
      </c>
      <c r="O597" s="107" t="str">
        <f t="shared" si="201"/>
        <v/>
      </c>
      <c r="P597" s="108">
        <f t="shared" si="202"/>
        <v>3090</v>
      </c>
      <c r="Q597" s="96" t="str">
        <f t="shared" si="203"/>
        <v/>
      </c>
      <c r="R597" s="109">
        <f t="shared" si="204"/>
        <v>618</v>
      </c>
      <c r="S597" s="85" t="str">
        <f t="shared" si="205"/>
        <v/>
      </c>
      <c r="T597" s="78">
        <f t="shared" si="206"/>
        <v>0.11380337315075588</v>
      </c>
      <c r="U597" s="104">
        <f t="shared" si="207"/>
        <v>0.73328801268978017</v>
      </c>
      <c r="W597" s="13" t="str">
        <f t="shared" si="208"/>
        <v>Lab</v>
      </c>
      <c r="X597" s="13" t="str">
        <f t="shared" si="209"/>
        <v>Lab</v>
      </c>
      <c r="Y597" s="13" t="str">
        <f t="shared" si="210"/>
        <v>LD</v>
      </c>
      <c r="Z597" s="13" t="str">
        <f t="shared" si="211"/>
        <v>LD</v>
      </c>
      <c r="AA597" s="13" t="str">
        <f>G597</f>
        <v>Lab</v>
      </c>
      <c r="AB597" s="13" t="str">
        <f t="shared" si="215"/>
        <v>Lab</v>
      </c>
      <c r="AC597" s="13" t="str">
        <f t="shared" si="216"/>
        <v>Lab</v>
      </c>
    </row>
    <row r="598" spans="1:29" ht="15.75" x14ac:dyDescent="0.25">
      <c r="A598" s="100" t="s">
        <v>607</v>
      </c>
      <c r="B598" s="101" t="s">
        <v>662</v>
      </c>
      <c r="C598" s="102">
        <v>2010</v>
      </c>
      <c r="D598" s="103">
        <v>80456</v>
      </c>
      <c r="E598" s="103">
        <v>56341</v>
      </c>
      <c r="F598" s="78">
        <f t="shared" si="199"/>
        <v>0.70027095555334595</v>
      </c>
      <c r="G598" s="81" t="s">
        <v>4</v>
      </c>
      <c r="H598" s="93">
        <v>29284</v>
      </c>
      <c r="I598" s="106">
        <v>15737</v>
      </c>
      <c r="J598" s="81" t="s">
        <v>8</v>
      </c>
      <c r="K598" s="106">
        <v>13547</v>
      </c>
      <c r="L598" s="94">
        <v>0.24044656644362009</v>
      </c>
      <c r="M598" s="95">
        <v>0.16837774684299492</v>
      </c>
      <c r="N598" s="107">
        <f t="shared" si="200"/>
        <v>6774</v>
      </c>
      <c r="O598" s="107">
        <f t="shared" si="201"/>
        <v>6774</v>
      </c>
      <c r="P598" s="108">
        <f t="shared" si="202"/>
        <v>4023</v>
      </c>
      <c r="Q598" s="96" t="str">
        <f t="shared" si="203"/>
        <v/>
      </c>
      <c r="R598" s="109">
        <f t="shared" si="204"/>
        <v>805</v>
      </c>
      <c r="S598" s="85" t="str">
        <f t="shared" si="205"/>
        <v/>
      </c>
      <c r="T598" s="78">
        <f t="shared" si="206"/>
        <v>0.16837774684299492</v>
      </c>
      <c r="U598" s="104">
        <f t="shared" si="207"/>
        <v>0.86864870239634084</v>
      </c>
      <c r="W598" s="13" t="str">
        <f t="shared" si="208"/>
        <v>Con</v>
      </c>
      <c r="X598" s="13" t="str">
        <f t="shared" si="209"/>
        <v>Con</v>
      </c>
      <c r="Y598" s="13" t="str">
        <f t="shared" si="210"/>
        <v>Con</v>
      </c>
      <c r="Z598" s="13" t="str">
        <f t="shared" si="211"/>
        <v>Con</v>
      </c>
      <c r="AA598" s="13" t="str">
        <f>G598</f>
        <v>Con</v>
      </c>
      <c r="AB598" s="13" t="str">
        <f t="shared" si="215"/>
        <v>Con</v>
      </c>
      <c r="AC598" s="13" t="str">
        <f t="shared" si="216"/>
        <v>Con</v>
      </c>
    </row>
    <row r="599" spans="1:29" ht="15.75" x14ac:dyDescent="0.25">
      <c r="A599" s="100" t="s">
        <v>608</v>
      </c>
      <c r="B599" s="101" t="s">
        <v>663</v>
      </c>
      <c r="C599" s="102">
        <v>2010</v>
      </c>
      <c r="D599" s="103">
        <v>62751</v>
      </c>
      <c r="E599" s="103">
        <v>38270</v>
      </c>
      <c r="F599" s="78">
        <f t="shared" si="199"/>
        <v>0.6098707590317286</v>
      </c>
      <c r="G599" s="81" t="s">
        <v>7</v>
      </c>
      <c r="H599" s="93">
        <v>20240</v>
      </c>
      <c r="I599" s="106">
        <v>9484</v>
      </c>
      <c r="J599" s="81" t="s">
        <v>4</v>
      </c>
      <c r="K599" s="106">
        <v>10756</v>
      </c>
      <c r="L599" s="94">
        <v>0.28105565717272013</v>
      </c>
      <c r="M599" s="95">
        <v>0.17140762697008813</v>
      </c>
      <c r="N599" s="107">
        <f t="shared" si="200"/>
        <v>5379</v>
      </c>
      <c r="O599" s="107" t="str">
        <f t="shared" si="201"/>
        <v/>
      </c>
      <c r="P599" s="108">
        <f t="shared" si="202"/>
        <v>3138</v>
      </c>
      <c r="Q599" s="96" t="str">
        <f t="shared" si="203"/>
        <v/>
      </c>
      <c r="R599" s="109">
        <f t="shared" si="204"/>
        <v>628</v>
      </c>
      <c r="S599" s="85" t="str">
        <f t="shared" si="205"/>
        <v/>
      </c>
      <c r="T599" s="78">
        <f t="shared" si="206"/>
        <v>0.17140762697008813</v>
      </c>
      <c r="U599" s="104">
        <f t="shared" si="207"/>
        <v>0.78127838600181676</v>
      </c>
      <c r="W599" s="13" t="str">
        <f t="shared" si="208"/>
        <v>Lab</v>
      </c>
      <c r="X599" s="13" t="str">
        <f t="shared" si="209"/>
        <v>Lab</v>
      </c>
      <c r="Y599" s="13" t="str">
        <f t="shared" si="210"/>
        <v>Lab</v>
      </c>
      <c r="Z599" s="13" t="str">
        <f t="shared" si="211"/>
        <v>Con</v>
      </c>
      <c r="AA599" s="13" t="str">
        <f>G599</f>
        <v>Lab</v>
      </c>
      <c r="AB599" s="13" t="str">
        <f t="shared" si="215"/>
        <v>Lab</v>
      </c>
      <c r="AC599" s="13" t="str">
        <f t="shared" si="216"/>
        <v>Lab</v>
      </c>
    </row>
    <row r="600" spans="1:29" ht="15.75" x14ac:dyDescent="0.25">
      <c r="A600" s="100" t="s">
        <v>609</v>
      </c>
      <c r="B600" s="101" t="s">
        <v>664</v>
      </c>
      <c r="C600" s="102">
        <v>2010</v>
      </c>
      <c r="D600" s="103">
        <v>70473</v>
      </c>
      <c r="E600" s="103">
        <v>44211</v>
      </c>
      <c r="F600" s="78">
        <f t="shared" si="199"/>
        <v>0.62734664339534285</v>
      </c>
      <c r="G600" s="81" t="s">
        <v>7</v>
      </c>
      <c r="H600" s="93">
        <v>20135</v>
      </c>
      <c r="I600" s="106">
        <v>13364</v>
      </c>
      <c r="J600" s="81" t="s">
        <v>4</v>
      </c>
      <c r="K600" s="106">
        <v>6771</v>
      </c>
      <c r="L600" s="94">
        <v>0.1531519305150302</v>
      </c>
      <c r="M600" s="95">
        <v>9.6079349538120987E-2</v>
      </c>
      <c r="N600" s="107">
        <f t="shared" si="200"/>
        <v>3386</v>
      </c>
      <c r="O600" s="107" t="str">
        <f t="shared" si="201"/>
        <v/>
      </c>
      <c r="P600" s="108">
        <f t="shared" si="202"/>
        <v>3524</v>
      </c>
      <c r="Q600" s="96" t="str">
        <f t="shared" si="203"/>
        <v/>
      </c>
      <c r="R600" s="109">
        <f t="shared" si="204"/>
        <v>705</v>
      </c>
      <c r="S600" s="85" t="str">
        <f t="shared" si="205"/>
        <v/>
      </c>
      <c r="T600" s="78">
        <f t="shared" si="206"/>
        <v>9.6079349538120987E-2</v>
      </c>
      <c r="U600" s="104">
        <f t="shared" si="207"/>
        <v>0.72342599293346388</v>
      </c>
      <c r="W600" s="13" t="str">
        <f t="shared" si="208"/>
        <v>Lab</v>
      </c>
      <c r="X600" s="13" t="str">
        <f t="shared" si="209"/>
        <v>Lab</v>
      </c>
      <c r="Y600" s="13" t="str">
        <f t="shared" si="210"/>
        <v>Con</v>
      </c>
      <c r="Z600" s="13" t="str">
        <f t="shared" si="211"/>
        <v>Con</v>
      </c>
      <c r="AA600" s="13" t="str">
        <f>G600</f>
        <v>Lab</v>
      </c>
      <c r="AB600" s="13" t="str">
        <f t="shared" si="215"/>
        <v>Lab</v>
      </c>
      <c r="AC600" s="13" t="str">
        <f t="shared" si="216"/>
        <v>Lab</v>
      </c>
    </row>
    <row r="601" spans="1:29" ht="15.75" x14ac:dyDescent="0.25">
      <c r="A601" s="100" t="s">
        <v>610</v>
      </c>
      <c r="B601" s="101" t="s">
        <v>664</v>
      </c>
      <c r="C601" s="102">
        <v>2010</v>
      </c>
      <c r="D601" s="103">
        <v>79182</v>
      </c>
      <c r="E601" s="103">
        <v>54874</v>
      </c>
      <c r="F601" s="78">
        <f t="shared" si="199"/>
        <v>0.69301103786214036</v>
      </c>
      <c r="G601" s="81" t="s">
        <v>4</v>
      </c>
      <c r="H601" s="93">
        <v>19641</v>
      </c>
      <c r="I601" s="106">
        <v>18088</v>
      </c>
      <c r="J601" s="81" t="s">
        <v>7</v>
      </c>
      <c r="K601" s="106">
        <v>1553</v>
      </c>
      <c r="L601" s="94">
        <v>2.8301199110689946E-2</v>
      </c>
      <c r="M601" s="95">
        <v>1.9613043368442322E-2</v>
      </c>
      <c r="N601" s="107">
        <f t="shared" si="200"/>
        <v>777</v>
      </c>
      <c r="O601" s="107">
        <f t="shared" si="201"/>
        <v>777</v>
      </c>
      <c r="P601" s="108">
        <f t="shared" si="202"/>
        <v>3960</v>
      </c>
      <c r="Q601" s="96" t="str">
        <f t="shared" si="203"/>
        <v>YES</v>
      </c>
      <c r="R601" s="109">
        <f t="shared" si="204"/>
        <v>792</v>
      </c>
      <c r="S601" s="85" t="str">
        <f t="shared" si="205"/>
        <v/>
      </c>
      <c r="T601" s="78">
        <f t="shared" si="206"/>
        <v>1.9613043368442322E-2</v>
      </c>
      <c r="U601" s="104">
        <f t="shared" si="207"/>
        <v>0.71262408123058263</v>
      </c>
      <c r="W601" s="13" t="str">
        <f t="shared" si="208"/>
        <v>Lab</v>
      </c>
      <c r="X601" s="13" t="str">
        <f t="shared" si="209"/>
        <v>Con</v>
      </c>
      <c r="Y601" s="13" t="str">
        <f t="shared" si="210"/>
        <v>Lab</v>
      </c>
      <c r="Z601" s="13" t="str">
        <f t="shared" si="211"/>
        <v>Lab</v>
      </c>
      <c r="AA601" s="13" t="str">
        <f>J601</f>
        <v>Lab</v>
      </c>
      <c r="AB601" s="13" t="str">
        <f>J601</f>
        <v>Lab</v>
      </c>
      <c r="AC601" s="13" t="str">
        <f>J601</f>
        <v>Lab</v>
      </c>
    </row>
    <row r="602" spans="1:29" ht="15.75" x14ac:dyDescent="0.25">
      <c r="A602" s="100" t="s">
        <v>611</v>
      </c>
      <c r="B602" s="101" t="s">
        <v>663</v>
      </c>
      <c r="C602" s="102">
        <v>2010</v>
      </c>
      <c r="D602" s="103">
        <v>67800</v>
      </c>
      <c r="E602" s="103">
        <v>49032</v>
      </c>
      <c r="F602" s="78">
        <f t="shared" si="199"/>
        <v>0.72318584070796466</v>
      </c>
      <c r="G602" s="81" t="s">
        <v>4</v>
      </c>
      <c r="H602" s="93">
        <v>20876</v>
      </c>
      <c r="I602" s="106">
        <v>17363</v>
      </c>
      <c r="J602" s="81" t="s">
        <v>7</v>
      </c>
      <c r="K602" s="106">
        <v>3513</v>
      </c>
      <c r="L602" s="94">
        <v>7.1647087616250618E-2</v>
      </c>
      <c r="M602" s="95">
        <v>5.1814159292035401E-2</v>
      </c>
      <c r="N602" s="107">
        <f t="shared" si="200"/>
        <v>1757</v>
      </c>
      <c r="O602" s="107">
        <f t="shared" si="201"/>
        <v>1757</v>
      </c>
      <c r="P602" s="108">
        <f t="shared" si="202"/>
        <v>3390</v>
      </c>
      <c r="Q602" s="96" t="str">
        <f t="shared" si="203"/>
        <v/>
      </c>
      <c r="R602" s="109">
        <f t="shared" si="204"/>
        <v>678</v>
      </c>
      <c r="S602" s="85" t="str">
        <f t="shared" si="205"/>
        <v/>
      </c>
      <c r="T602" s="78">
        <f t="shared" si="206"/>
        <v>5.1814159292035401E-2</v>
      </c>
      <c r="U602" s="104">
        <f t="shared" si="207"/>
        <v>0.77500000000000002</v>
      </c>
      <c r="W602" s="13" t="str">
        <f t="shared" si="208"/>
        <v>Con</v>
      </c>
      <c r="X602" s="13" t="str">
        <f t="shared" si="209"/>
        <v>Con</v>
      </c>
      <c r="Y602" s="13" t="str">
        <f t="shared" si="210"/>
        <v>Con</v>
      </c>
      <c r="Z602" s="13" t="str">
        <f t="shared" si="211"/>
        <v>Lab</v>
      </c>
      <c r="AA602" s="13" t="str">
        <f>J602</f>
        <v>Lab</v>
      </c>
      <c r="AB602" s="13" t="str">
        <f>J602</f>
        <v>Lab</v>
      </c>
      <c r="AC602" s="13" t="str">
        <f>J602</f>
        <v>Lab</v>
      </c>
    </row>
    <row r="603" spans="1:29" ht="15.75" x14ac:dyDescent="0.25">
      <c r="A603" s="100" t="s">
        <v>612</v>
      </c>
      <c r="B603" s="101" t="s">
        <v>663</v>
      </c>
      <c r="C603" s="102">
        <v>2010</v>
      </c>
      <c r="D603" s="103">
        <v>70138</v>
      </c>
      <c r="E603" s="103">
        <v>47265</v>
      </c>
      <c r="F603" s="78">
        <f t="shared" si="199"/>
        <v>0.67388576805725853</v>
      </c>
      <c r="G603" s="81" t="s">
        <v>4</v>
      </c>
      <c r="H603" s="93">
        <v>18993</v>
      </c>
      <c r="I603" s="106">
        <v>18939</v>
      </c>
      <c r="J603" s="81" t="s">
        <v>7</v>
      </c>
      <c r="K603" s="106">
        <v>54</v>
      </c>
      <c r="L603" s="94">
        <v>1.1424944462075531E-3</v>
      </c>
      <c r="M603" s="95">
        <v>7.6991074738372918E-4</v>
      </c>
      <c r="N603" s="107">
        <f t="shared" si="200"/>
        <v>28</v>
      </c>
      <c r="O603" s="107">
        <f t="shared" si="201"/>
        <v>28</v>
      </c>
      <c r="P603" s="108">
        <f t="shared" si="202"/>
        <v>3507</v>
      </c>
      <c r="Q603" s="96" t="str">
        <f t="shared" si="203"/>
        <v>YES</v>
      </c>
      <c r="R603" s="109">
        <f t="shared" si="204"/>
        <v>702</v>
      </c>
      <c r="S603" s="85" t="str">
        <f t="shared" si="205"/>
        <v>YES</v>
      </c>
      <c r="T603" s="78">
        <f t="shared" si="206"/>
        <v>7.6991074738372918E-4</v>
      </c>
      <c r="U603" s="104">
        <f t="shared" si="207"/>
        <v>0.67465567880464228</v>
      </c>
      <c r="W603" s="13" t="str">
        <f t="shared" si="208"/>
        <v>Lab</v>
      </c>
      <c r="X603" s="13" t="str">
        <f t="shared" si="209"/>
        <v>Lab</v>
      </c>
      <c r="Y603" s="13" t="str">
        <f t="shared" si="210"/>
        <v>Lab</v>
      </c>
      <c r="Z603" s="13" t="str">
        <f t="shared" si="211"/>
        <v>Lab</v>
      </c>
      <c r="AA603" s="13" t="str">
        <f>J603</f>
        <v>Lab</v>
      </c>
      <c r="AB603" s="13" t="str">
        <f>J603</f>
        <v>Lab</v>
      </c>
      <c r="AC603" s="13" t="str">
        <f>J603</f>
        <v>Lab</v>
      </c>
    </row>
    <row r="604" spans="1:29" ht="15.75" x14ac:dyDescent="0.25">
      <c r="A604" s="100" t="s">
        <v>613</v>
      </c>
      <c r="B604" s="101" t="s">
        <v>670</v>
      </c>
      <c r="C604" s="102">
        <v>2010</v>
      </c>
      <c r="D604" s="103">
        <v>68910</v>
      </c>
      <c r="E604" s="103">
        <v>37334</v>
      </c>
      <c r="F604" s="78">
        <f t="shared" si="199"/>
        <v>0.54177913220142215</v>
      </c>
      <c r="G604" s="81" t="s">
        <v>7</v>
      </c>
      <c r="H604" s="93">
        <v>19615</v>
      </c>
      <c r="I604" s="106">
        <v>8157</v>
      </c>
      <c r="J604" s="81" t="s">
        <v>4</v>
      </c>
      <c r="K604" s="106">
        <v>11458</v>
      </c>
      <c r="L604" s="94">
        <v>0.30690523383511009</v>
      </c>
      <c r="M604" s="95">
        <v>0.16627485125526048</v>
      </c>
      <c r="N604" s="107">
        <f t="shared" si="200"/>
        <v>5730</v>
      </c>
      <c r="O604" s="107" t="str">
        <f t="shared" si="201"/>
        <v/>
      </c>
      <c r="P604" s="108">
        <f t="shared" si="202"/>
        <v>3446</v>
      </c>
      <c r="Q604" s="96" t="str">
        <f t="shared" si="203"/>
        <v/>
      </c>
      <c r="R604" s="109">
        <f t="shared" si="204"/>
        <v>690</v>
      </c>
      <c r="S604" s="85" t="str">
        <f t="shared" si="205"/>
        <v/>
      </c>
      <c r="T604" s="78">
        <f t="shared" si="206"/>
        <v>0.16627485125526048</v>
      </c>
      <c r="U604" s="104">
        <f t="shared" si="207"/>
        <v>0.70805398345668258</v>
      </c>
      <c r="W604" s="13" t="str">
        <f t="shared" si="208"/>
        <v>Lab</v>
      </c>
      <c r="X604" s="13" t="str">
        <f t="shared" si="209"/>
        <v>Lab</v>
      </c>
      <c r="Y604" s="13" t="str">
        <f t="shared" si="210"/>
        <v>Con</v>
      </c>
      <c r="Z604" s="13" t="str">
        <f t="shared" si="211"/>
        <v>Con</v>
      </c>
      <c r="AA604" s="13" t="str">
        <f>G604</f>
        <v>Lab</v>
      </c>
      <c r="AB604" s="13" t="str">
        <f>G604</f>
        <v>Lab</v>
      </c>
      <c r="AC604" s="13" t="str">
        <f>G604</f>
        <v>Lab</v>
      </c>
    </row>
    <row r="605" spans="1:29" ht="15.75" x14ac:dyDescent="0.25">
      <c r="A605" s="100" t="s">
        <v>614</v>
      </c>
      <c r="B605" s="101" t="s">
        <v>668</v>
      </c>
      <c r="C605" s="102">
        <v>2010</v>
      </c>
      <c r="D605" s="103">
        <v>80798</v>
      </c>
      <c r="E605" s="103">
        <v>55208</v>
      </c>
      <c r="F605" s="78">
        <f t="shared" si="199"/>
        <v>0.68328423970890373</v>
      </c>
      <c r="G605" s="81" t="s">
        <v>4</v>
      </c>
      <c r="H605" s="93">
        <v>19291</v>
      </c>
      <c r="I605" s="106">
        <v>17866</v>
      </c>
      <c r="J605" s="81" t="s">
        <v>8</v>
      </c>
      <c r="K605" s="106">
        <v>1425</v>
      </c>
      <c r="L605" s="94">
        <v>2.581147659759455E-2</v>
      </c>
      <c r="M605" s="95">
        <v>1.7636575162751553E-2</v>
      </c>
      <c r="N605" s="107">
        <f t="shared" si="200"/>
        <v>713</v>
      </c>
      <c r="O605" s="107">
        <f t="shared" si="201"/>
        <v>713</v>
      </c>
      <c r="P605" s="108">
        <f t="shared" si="202"/>
        <v>4040</v>
      </c>
      <c r="Q605" s="96" t="str">
        <f t="shared" si="203"/>
        <v>YES</v>
      </c>
      <c r="R605" s="109">
        <f t="shared" si="204"/>
        <v>808</v>
      </c>
      <c r="S605" s="85" t="str">
        <f t="shared" si="205"/>
        <v/>
      </c>
      <c r="T605" s="78">
        <f t="shared" si="206"/>
        <v>1.7636575162751553E-2</v>
      </c>
      <c r="U605" s="104">
        <f t="shared" si="207"/>
        <v>0.70092081487165525</v>
      </c>
      <c r="W605" s="13" t="str">
        <f t="shared" si="208"/>
        <v>LD</v>
      </c>
      <c r="X605" s="13" t="str">
        <f t="shared" si="209"/>
        <v>Con</v>
      </c>
      <c r="Y605" s="13" t="str">
        <f t="shared" si="210"/>
        <v>LD</v>
      </c>
      <c r="Z605" s="13" t="str">
        <f t="shared" si="211"/>
        <v>LD</v>
      </c>
      <c r="AA605" s="13" t="str">
        <f>J605</f>
        <v>LD</v>
      </c>
      <c r="AB605" s="13" t="str">
        <f>J605</f>
        <v>LD</v>
      </c>
      <c r="AC605" s="13" t="str">
        <f>J605</f>
        <v>LD</v>
      </c>
    </row>
    <row r="606" spans="1:29" ht="15.75" x14ac:dyDescent="0.25">
      <c r="A606" s="100" t="s">
        <v>615</v>
      </c>
      <c r="B606" s="101" t="s">
        <v>668</v>
      </c>
      <c r="C606" s="102">
        <v>2010</v>
      </c>
      <c r="D606" s="103">
        <v>78532</v>
      </c>
      <c r="E606" s="103">
        <v>51141</v>
      </c>
      <c r="F606" s="78">
        <f t="shared" si="199"/>
        <v>0.65121224469006267</v>
      </c>
      <c r="G606" s="81" t="s">
        <v>4</v>
      </c>
      <c r="H606" s="93">
        <v>20571</v>
      </c>
      <c r="I606" s="106">
        <v>19802</v>
      </c>
      <c r="J606" s="81" t="s">
        <v>7</v>
      </c>
      <c r="K606" s="106">
        <v>769</v>
      </c>
      <c r="L606" s="94">
        <v>1.5036858880350404E-2</v>
      </c>
      <c r="M606" s="95">
        <v>9.7921866245606892E-3</v>
      </c>
      <c r="N606" s="107">
        <f t="shared" si="200"/>
        <v>385</v>
      </c>
      <c r="O606" s="107">
        <f t="shared" si="201"/>
        <v>385</v>
      </c>
      <c r="P606" s="108">
        <f t="shared" si="202"/>
        <v>3927</v>
      </c>
      <c r="Q606" s="96" t="str">
        <f t="shared" si="203"/>
        <v>YES</v>
      </c>
      <c r="R606" s="109">
        <f t="shared" si="204"/>
        <v>786</v>
      </c>
      <c r="S606" s="85" t="str">
        <f t="shared" si="205"/>
        <v>YES</v>
      </c>
      <c r="T606" s="78">
        <f t="shared" si="206"/>
        <v>9.7921866245606892E-3</v>
      </c>
      <c r="U606" s="104">
        <f t="shared" si="207"/>
        <v>0.66100443131462339</v>
      </c>
      <c r="W606" s="13" t="str">
        <f t="shared" si="208"/>
        <v>Lab</v>
      </c>
      <c r="X606" s="13" t="str">
        <f t="shared" si="209"/>
        <v>Lab</v>
      </c>
      <c r="Y606" s="13" t="str">
        <f t="shared" si="210"/>
        <v>Lab</v>
      </c>
      <c r="Z606" s="13" t="str">
        <f t="shared" si="211"/>
        <v>Lab</v>
      </c>
      <c r="AA606" s="13" t="str">
        <f>J606</f>
        <v>Lab</v>
      </c>
      <c r="AB606" s="13" t="str">
        <f>J606</f>
        <v>Lab</v>
      </c>
      <c r="AC606" s="13" t="str">
        <f>J606</f>
        <v>Lab</v>
      </c>
    </row>
    <row r="607" spans="1:29" ht="15.75" x14ac:dyDescent="0.25">
      <c r="A607" s="100" t="s">
        <v>616</v>
      </c>
      <c r="B607" s="101" t="s">
        <v>662</v>
      </c>
      <c r="C607" s="102">
        <v>2010</v>
      </c>
      <c r="D607" s="103">
        <v>76537</v>
      </c>
      <c r="E607" s="103">
        <v>54969</v>
      </c>
      <c r="F607" s="78">
        <f t="shared" si="199"/>
        <v>0.71820165410193759</v>
      </c>
      <c r="G607" s="81" t="s">
        <v>4</v>
      </c>
      <c r="H607" s="93">
        <v>31090</v>
      </c>
      <c r="I607" s="106">
        <v>13911</v>
      </c>
      <c r="J607" s="81" t="s">
        <v>8</v>
      </c>
      <c r="K607" s="106">
        <v>17179</v>
      </c>
      <c r="L607" s="94">
        <v>0.31252160308537541</v>
      </c>
      <c r="M607" s="95">
        <v>0.22445353227850581</v>
      </c>
      <c r="N607" s="107">
        <f t="shared" si="200"/>
        <v>8590</v>
      </c>
      <c r="O607" s="107">
        <f t="shared" si="201"/>
        <v>8590</v>
      </c>
      <c r="P607" s="108">
        <f t="shared" si="202"/>
        <v>3827</v>
      </c>
      <c r="Q607" s="96" t="str">
        <f t="shared" si="203"/>
        <v/>
      </c>
      <c r="R607" s="109">
        <f t="shared" si="204"/>
        <v>766</v>
      </c>
      <c r="S607" s="85" t="str">
        <f t="shared" si="205"/>
        <v/>
      </c>
      <c r="T607" s="78">
        <f t="shared" si="206"/>
        <v>0.22445353227850581</v>
      </c>
      <c r="U607" s="104">
        <f t="shared" si="207"/>
        <v>0.94265518638044343</v>
      </c>
      <c r="W607" s="13" t="str">
        <f t="shared" si="208"/>
        <v>Con</v>
      </c>
      <c r="X607" s="13" t="str">
        <f t="shared" si="209"/>
        <v>Con</v>
      </c>
      <c r="Y607" s="13" t="str">
        <f t="shared" si="210"/>
        <v>Con</v>
      </c>
      <c r="Z607" s="13" t="str">
        <f t="shared" si="211"/>
        <v>Con</v>
      </c>
      <c r="AA607" s="13" t="str">
        <f>G607</f>
        <v>Con</v>
      </c>
      <c r="AB607" s="13" t="str">
        <f>G607</f>
        <v>Con</v>
      </c>
      <c r="AC607" s="13" t="str">
        <f>G607</f>
        <v>Con</v>
      </c>
    </row>
    <row r="608" spans="1:29" ht="15.75" x14ac:dyDescent="0.25">
      <c r="A608" s="100" t="s">
        <v>617</v>
      </c>
      <c r="B608" s="101" t="s">
        <v>664</v>
      </c>
      <c r="C608" s="102">
        <v>2010</v>
      </c>
      <c r="D608" s="103">
        <v>67269</v>
      </c>
      <c r="E608" s="103">
        <v>43990</v>
      </c>
      <c r="F608" s="78">
        <f t="shared" si="199"/>
        <v>0.65394163730693189</v>
      </c>
      <c r="G608" s="81" t="s">
        <v>4</v>
      </c>
      <c r="H608" s="93">
        <v>16953</v>
      </c>
      <c r="I608" s="106">
        <v>15962</v>
      </c>
      <c r="J608" s="81" t="s">
        <v>7</v>
      </c>
      <c r="K608" s="106">
        <v>991</v>
      </c>
      <c r="L608" s="94">
        <v>2.2527847238008637E-2</v>
      </c>
      <c r="M608" s="95">
        <v>1.4731897307823812E-2</v>
      </c>
      <c r="N608" s="107">
        <f t="shared" si="200"/>
        <v>496</v>
      </c>
      <c r="O608" s="107">
        <f t="shared" si="201"/>
        <v>496</v>
      </c>
      <c r="P608" s="108">
        <f t="shared" si="202"/>
        <v>3364</v>
      </c>
      <c r="Q608" s="96" t="str">
        <f t="shared" si="203"/>
        <v>YES</v>
      </c>
      <c r="R608" s="109">
        <f t="shared" si="204"/>
        <v>673</v>
      </c>
      <c r="S608" s="85" t="str">
        <f t="shared" si="205"/>
        <v/>
      </c>
      <c r="T608" s="78">
        <f t="shared" si="206"/>
        <v>1.4731897307823812E-2</v>
      </c>
      <c r="U608" s="104">
        <f t="shared" si="207"/>
        <v>0.66867353461475565</v>
      </c>
      <c r="W608" s="13" t="str">
        <f t="shared" si="208"/>
        <v>Lab</v>
      </c>
      <c r="X608" s="13" t="str">
        <f t="shared" si="209"/>
        <v>Con</v>
      </c>
      <c r="Y608" s="13" t="str">
        <f t="shared" si="210"/>
        <v>Lab</v>
      </c>
      <c r="Z608" s="13" t="str">
        <f t="shared" si="211"/>
        <v>Lab</v>
      </c>
      <c r="AA608" s="13" t="str">
        <f>J608</f>
        <v>Lab</v>
      </c>
      <c r="AB608" s="13" t="str">
        <f>J608</f>
        <v>Lab</v>
      </c>
      <c r="AC608" s="13" t="str">
        <f>J608</f>
        <v>Lab</v>
      </c>
    </row>
    <row r="609" spans="1:29" ht="15.75" x14ac:dyDescent="0.25">
      <c r="A609" s="100" t="s">
        <v>618</v>
      </c>
      <c r="B609" s="101" t="s">
        <v>665</v>
      </c>
      <c r="C609" s="102">
        <v>2010</v>
      </c>
      <c r="D609" s="103">
        <v>76846</v>
      </c>
      <c r="E609" s="103">
        <v>51661</v>
      </c>
      <c r="F609" s="78">
        <f t="shared" si="199"/>
        <v>0.6722666111443667</v>
      </c>
      <c r="G609" s="81" t="s">
        <v>4</v>
      </c>
      <c r="H609" s="93">
        <v>24918</v>
      </c>
      <c r="I609" s="106">
        <v>13131</v>
      </c>
      <c r="J609" s="81" t="s">
        <v>7</v>
      </c>
      <c r="K609" s="106">
        <v>11787</v>
      </c>
      <c r="L609" s="94">
        <v>0.22816050792667583</v>
      </c>
      <c r="M609" s="95">
        <v>0.15338469146084377</v>
      </c>
      <c r="N609" s="107">
        <f t="shared" si="200"/>
        <v>5894</v>
      </c>
      <c r="O609" s="107">
        <f t="shared" si="201"/>
        <v>5894</v>
      </c>
      <c r="P609" s="108">
        <f t="shared" si="202"/>
        <v>3843</v>
      </c>
      <c r="Q609" s="96" t="str">
        <f t="shared" si="203"/>
        <v/>
      </c>
      <c r="R609" s="109">
        <f t="shared" si="204"/>
        <v>769</v>
      </c>
      <c r="S609" s="85" t="str">
        <f t="shared" si="205"/>
        <v/>
      </c>
      <c r="T609" s="78">
        <f t="shared" si="206"/>
        <v>0.15338469146084377</v>
      </c>
      <c r="U609" s="104">
        <f t="shared" si="207"/>
        <v>0.82565130260521047</v>
      </c>
      <c r="W609" s="13" t="str">
        <f t="shared" si="208"/>
        <v>Con</v>
      </c>
      <c r="X609" s="13" t="str">
        <f t="shared" si="209"/>
        <v>Con</v>
      </c>
      <c r="Y609" s="13" t="str">
        <f t="shared" si="210"/>
        <v>Con</v>
      </c>
      <c r="Z609" s="13" t="str">
        <f t="shared" si="211"/>
        <v>Lab</v>
      </c>
      <c r="AA609" s="13" t="str">
        <f>G609</f>
        <v>Con</v>
      </c>
      <c r="AB609" s="13" t="str">
        <f t="shared" ref="AB609:AB617" si="217">G609</f>
        <v>Con</v>
      </c>
      <c r="AC609" s="13" t="str">
        <f t="shared" ref="AC609:AC617" si="218">G609</f>
        <v>Con</v>
      </c>
    </row>
    <row r="610" spans="1:29" ht="15.75" x14ac:dyDescent="0.25">
      <c r="A610" s="100" t="s">
        <v>619</v>
      </c>
      <c r="B610" s="101" t="s">
        <v>669</v>
      </c>
      <c r="C610" s="102">
        <v>2010</v>
      </c>
      <c r="D610" s="103">
        <v>79432</v>
      </c>
      <c r="E610" s="103">
        <v>55864</v>
      </c>
      <c r="F610" s="78">
        <f t="shared" si="199"/>
        <v>0.703293383019438</v>
      </c>
      <c r="G610" s="81" t="s">
        <v>8</v>
      </c>
      <c r="H610" s="93">
        <v>24560</v>
      </c>
      <c r="I610" s="106">
        <v>23760</v>
      </c>
      <c r="J610" s="81" t="s">
        <v>4</v>
      </c>
      <c r="K610" s="106">
        <v>800</v>
      </c>
      <c r="L610" s="94">
        <v>1.4320492624946298E-2</v>
      </c>
      <c r="M610" s="95">
        <v>1.0071507704703393E-2</v>
      </c>
      <c r="N610" s="107">
        <f t="shared" si="200"/>
        <v>401</v>
      </c>
      <c r="O610" s="107" t="str">
        <f t="shared" si="201"/>
        <v/>
      </c>
      <c r="P610" s="108">
        <f t="shared" si="202"/>
        <v>3972</v>
      </c>
      <c r="Q610" s="96" t="str">
        <f t="shared" si="203"/>
        <v>YES</v>
      </c>
      <c r="R610" s="109">
        <f t="shared" si="204"/>
        <v>795</v>
      </c>
      <c r="S610" s="85" t="str">
        <f t="shared" si="205"/>
        <v/>
      </c>
      <c r="T610" s="78">
        <f t="shared" si="206"/>
        <v>1.0071507704703393E-2</v>
      </c>
      <c r="U610" s="104">
        <f t="shared" si="207"/>
        <v>0.71336489072414144</v>
      </c>
      <c r="W610" s="13" t="str">
        <f t="shared" si="208"/>
        <v>Con</v>
      </c>
      <c r="X610" s="13" t="str">
        <f t="shared" si="209"/>
        <v>LD</v>
      </c>
      <c r="Y610" s="13" t="str">
        <f t="shared" si="210"/>
        <v>Con</v>
      </c>
      <c r="Z610" s="13" t="str">
        <f t="shared" si="211"/>
        <v>Con</v>
      </c>
      <c r="AA610" s="13" t="str">
        <f>J610</f>
        <v>Con</v>
      </c>
      <c r="AB610" s="13" t="str">
        <f t="shared" si="217"/>
        <v>LD</v>
      </c>
      <c r="AC610" s="13" t="str">
        <f t="shared" si="218"/>
        <v>LD</v>
      </c>
    </row>
    <row r="611" spans="1:29" ht="15.75" x14ac:dyDescent="0.25">
      <c r="A611" s="100" t="s">
        <v>620</v>
      </c>
      <c r="B611" s="101" t="s">
        <v>668</v>
      </c>
      <c r="C611" s="102">
        <v>2010</v>
      </c>
      <c r="D611" s="103">
        <v>72058</v>
      </c>
      <c r="E611" s="103">
        <v>48972</v>
      </c>
      <c r="F611" s="78">
        <f t="shared" si="199"/>
        <v>0.67961919564795026</v>
      </c>
      <c r="G611" s="81" t="s">
        <v>4</v>
      </c>
      <c r="H611" s="93">
        <v>27894</v>
      </c>
      <c r="I611" s="106">
        <v>10471</v>
      </c>
      <c r="J611" s="81" t="s">
        <v>7</v>
      </c>
      <c r="K611" s="106">
        <v>17423</v>
      </c>
      <c r="L611" s="94">
        <v>0.35577472841623786</v>
      </c>
      <c r="M611" s="95">
        <v>0.24179133475811151</v>
      </c>
      <c r="N611" s="107">
        <f t="shared" si="200"/>
        <v>8712</v>
      </c>
      <c r="O611" s="107">
        <f t="shared" si="201"/>
        <v>8712</v>
      </c>
      <c r="P611" s="108">
        <f t="shared" si="202"/>
        <v>3603</v>
      </c>
      <c r="Q611" s="96" t="str">
        <f t="shared" si="203"/>
        <v/>
      </c>
      <c r="R611" s="109">
        <f t="shared" si="204"/>
        <v>721</v>
      </c>
      <c r="S611" s="85" t="str">
        <f t="shared" si="205"/>
        <v/>
      </c>
      <c r="T611" s="78">
        <f t="shared" si="206"/>
        <v>0.24179133475811151</v>
      </c>
      <c r="U611" s="104">
        <f t="shared" si="207"/>
        <v>0.9214105304060618</v>
      </c>
      <c r="W611" s="13" t="str">
        <f t="shared" si="208"/>
        <v>Con</v>
      </c>
      <c r="X611" s="13" t="str">
        <f t="shared" si="209"/>
        <v>Con</v>
      </c>
      <c r="Y611" s="13" t="str">
        <f t="shared" si="210"/>
        <v>Con</v>
      </c>
      <c r="Z611" s="13" t="str">
        <f t="shared" si="211"/>
        <v>Con</v>
      </c>
      <c r="AA611" s="13" t="str">
        <f>G611</f>
        <v>Con</v>
      </c>
      <c r="AB611" s="13" t="str">
        <f t="shared" si="217"/>
        <v>Con</v>
      </c>
      <c r="AC611" s="13" t="str">
        <f t="shared" si="218"/>
        <v>Con</v>
      </c>
    </row>
    <row r="612" spans="1:29" ht="15.75" x14ac:dyDescent="0.25">
      <c r="A612" s="100" t="s">
        <v>621</v>
      </c>
      <c r="B612" s="101" t="s">
        <v>667</v>
      </c>
      <c r="C612" s="102">
        <v>2010</v>
      </c>
      <c r="D612" s="103">
        <v>72586</v>
      </c>
      <c r="E612" s="103">
        <v>42106</v>
      </c>
      <c r="F612" s="78">
        <f t="shared" si="199"/>
        <v>0.58008431377951675</v>
      </c>
      <c r="G612" s="81" t="s">
        <v>7</v>
      </c>
      <c r="H612" s="93">
        <v>21316</v>
      </c>
      <c r="I612" s="106">
        <v>7396</v>
      </c>
      <c r="J612" s="81" t="s">
        <v>4</v>
      </c>
      <c r="K612" s="106">
        <v>13920</v>
      </c>
      <c r="L612" s="94">
        <v>0.3305942146012445</v>
      </c>
      <c r="M612" s="95">
        <v>0.19177251811644119</v>
      </c>
      <c r="N612" s="107">
        <f t="shared" si="200"/>
        <v>6961</v>
      </c>
      <c r="O612" s="107" t="str">
        <f t="shared" si="201"/>
        <v/>
      </c>
      <c r="P612" s="108">
        <f t="shared" si="202"/>
        <v>3630</v>
      </c>
      <c r="Q612" s="96" t="str">
        <f t="shared" si="203"/>
        <v/>
      </c>
      <c r="R612" s="109">
        <f t="shared" si="204"/>
        <v>726</v>
      </c>
      <c r="S612" s="85" t="str">
        <f t="shared" si="205"/>
        <v/>
      </c>
      <c r="T612" s="78">
        <f t="shared" si="206"/>
        <v>0.19177251811644119</v>
      </c>
      <c r="U612" s="104">
        <f t="shared" si="207"/>
        <v>0.771856831895958</v>
      </c>
      <c r="W612" s="13" t="str">
        <f t="shared" si="208"/>
        <v>Lab</v>
      </c>
      <c r="X612" s="13" t="str">
        <f t="shared" si="209"/>
        <v>Lab</v>
      </c>
      <c r="Y612" s="13" t="str">
        <f t="shared" si="210"/>
        <v>Lab</v>
      </c>
      <c r="Z612" s="13" t="str">
        <f t="shared" si="211"/>
        <v>Con</v>
      </c>
      <c r="AA612" s="13" t="str">
        <f>G612</f>
        <v>Lab</v>
      </c>
      <c r="AB612" s="13" t="str">
        <f t="shared" si="217"/>
        <v>Lab</v>
      </c>
      <c r="AC612" s="13" t="str">
        <f t="shared" si="218"/>
        <v>Lab</v>
      </c>
    </row>
    <row r="613" spans="1:29" ht="15.75" x14ac:dyDescent="0.25">
      <c r="A613" s="100" t="s">
        <v>622</v>
      </c>
      <c r="B613" s="101" t="s">
        <v>663</v>
      </c>
      <c r="C613" s="102">
        <v>2010</v>
      </c>
      <c r="D613" s="103">
        <v>62668</v>
      </c>
      <c r="E613" s="103">
        <v>37950</v>
      </c>
      <c r="F613" s="78">
        <f t="shared" si="199"/>
        <v>0.60557222186761983</v>
      </c>
      <c r="G613" s="81" t="s">
        <v>7</v>
      </c>
      <c r="H613" s="93">
        <v>17657</v>
      </c>
      <c r="I613" s="106">
        <v>10961</v>
      </c>
      <c r="J613" s="81" t="s">
        <v>4</v>
      </c>
      <c r="K613" s="106">
        <v>6696</v>
      </c>
      <c r="L613" s="94">
        <v>0.17644268774703559</v>
      </c>
      <c r="M613" s="95">
        <v>0.106848790451267</v>
      </c>
      <c r="N613" s="107">
        <f t="shared" si="200"/>
        <v>3349</v>
      </c>
      <c r="O613" s="107" t="str">
        <f t="shared" si="201"/>
        <v/>
      </c>
      <c r="P613" s="108">
        <f t="shared" si="202"/>
        <v>3134</v>
      </c>
      <c r="Q613" s="96" t="str">
        <f t="shared" si="203"/>
        <v/>
      </c>
      <c r="R613" s="109">
        <f t="shared" si="204"/>
        <v>627</v>
      </c>
      <c r="S613" s="85" t="str">
        <f t="shared" si="205"/>
        <v/>
      </c>
      <c r="T613" s="78">
        <f t="shared" si="206"/>
        <v>0.106848790451267</v>
      </c>
      <c r="U613" s="104">
        <f t="shared" si="207"/>
        <v>0.71242101231888677</v>
      </c>
      <c r="W613" s="13" t="str">
        <f t="shared" si="208"/>
        <v>Lab</v>
      </c>
      <c r="X613" s="13" t="str">
        <f t="shared" si="209"/>
        <v>Lab</v>
      </c>
      <c r="Y613" s="13" t="str">
        <f t="shared" si="210"/>
        <v>Con</v>
      </c>
      <c r="Z613" s="13" t="str">
        <f t="shared" si="211"/>
        <v>Con</v>
      </c>
      <c r="AA613" s="13" t="str">
        <f>G613</f>
        <v>Lab</v>
      </c>
      <c r="AB613" s="13" t="str">
        <f t="shared" si="217"/>
        <v>Lab</v>
      </c>
      <c r="AC613" s="13" t="str">
        <f t="shared" si="218"/>
        <v>Lab</v>
      </c>
    </row>
    <row r="614" spans="1:29" ht="15.75" x14ac:dyDescent="0.25">
      <c r="A614" s="100" t="s">
        <v>623</v>
      </c>
      <c r="B614" s="101" t="s">
        <v>663</v>
      </c>
      <c r="C614" s="102">
        <v>2010</v>
      </c>
      <c r="D614" s="103">
        <v>64859</v>
      </c>
      <c r="E614" s="103">
        <v>36171</v>
      </c>
      <c r="F614" s="78">
        <f t="shared" si="199"/>
        <v>0.55768667417012285</v>
      </c>
      <c r="G614" s="81" t="s">
        <v>7</v>
      </c>
      <c r="H614" s="93">
        <v>16263</v>
      </c>
      <c r="I614" s="106">
        <v>10612</v>
      </c>
      <c r="J614" s="81" t="s">
        <v>4</v>
      </c>
      <c r="K614" s="106">
        <v>5651</v>
      </c>
      <c r="L614" s="94">
        <v>0.15623012910895467</v>
      </c>
      <c r="M614" s="95">
        <v>8.7127461107941839E-2</v>
      </c>
      <c r="N614" s="107">
        <f t="shared" si="200"/>
        <v>2826</v>
      </c>
      <c r="O614" s="107" t="str">
        <f t="shared" si="201"/>
        <v/>
      </c>
      <c r="P614" s="108">
        <f t="shared" si="202"/>
        <v>3243</v>
      </c>
      <c r="Q614" s="96" t="str">
        <f t="shared" si="203"/>
        <v/>
      </c>
      <c r="R614" s="109">
        <f t="shared" si="204"/>
        <v>649</v>
      </c>
      <c r="S614" s="85" t="str">
        <f t="shared" si="205"/>
        <v/>
      </c>
      <c r="T614" s="78">
        <f t="shared" si="206"/>
        <v>8.7127461107941839E-2</v>
      </c>
      <c r="U614" s="104">
        <f t="shared" si="207"/>
        <v>0.64481413527806475</v>
      </c>
      <c r="W614" s="13" t="str">
        <f t="shared" si="208"/>
        <v>Lab</v>
      </c>
      <c r="X614" s="13" t="str">
        <f t="shared" si="209"/>
        <v>Lab</v>
      </c>
      <c r="Y614" s="13" t="str">
        <f t="shared" si="210"/>
        <v>Con</v>
      </c>
      <c r="Z614" s="13" t="str">
        <f t="shared" si="211"/>
        <v>Con</v>
      </c>
      <c r="AA614" s="13" t="str">
        <f>G614</f>
        <v>Lab</v>
      </c>
      <c r="AB614" s="13" t="str">
        <f t="shared" si="217"/>
        <v>Lab</v>
      </c>
      <c r="AC614" s="13" t="str">
        <f t="shared" si="218"/>
        <v>Lab</v>
      </c>
    </row>
    <row r="615" spans="1:29" ht="15.75" x14ac:dyDescent="0.25">
      <c r="A615" s="100" t="s">
        <v>624</v>
      </c>
      <c r="B615" s="101" t="s">
        <v>666</v>
      </c>
      <c r="C615" s="102">
        <v>2010</v>
      </c>
      <c r="D615" s="103">
        <v>85313</v>
      </c>
      <c r="E615" s="103">
        <v>46951</v>
      </c>
      <c r="F615" s="78">
        <f t="shared" si="199"/>
        <v>0.55033816651624023</v>
      </c>
      <c r="G615" s="81" t="s">
        <v>7</v>
      </c>
      <c r="H615" s="93">
        <v>29422</v>
      </c>
      <c r="I615" s="106">
        <v>6888</v>
      </c>
      <c r="J615" s="81" t="s">
        <v>4</v>
      </c>
      <c r="K615" s="106">
        <v>22534</v>
      </c>
      <c r="L615" s="94">
        <v>0.47994717897382377</v>
      </c>
      <c r="M615" s="95">
        <v>0.26413325050109598</v>
      </c>
      <c r="N615" s="107">
        <f t="shared" si="200"/>
        <v>11268</v>
      </c>
      <c r="O615" s="107" t="str">
        <f t="shared" si="201"/>
        <v/>
      </c>
      <c r="P615" s="108">
        <f t="shared" si="202"/>
        <v>4266</v>
      </c>
      <c r="Q615" s="96" t="str">
        <f t="shared" si="203"/>
        <v/>
      </c>
      <c r="R615" s="109">
        <f t="shared" si="204"/>
        <v>854</v>
      </c>
      <c r="S615" s="85" t="str">
        <f t="shared" si="205"/>
        <v/>
      </c>
      <c r="T615" s="78">
        <f t="shared" si="206"/>
        <v>0.26413325050109598</v>
      </c>
      <c r="U615" s="104">
        <f t="shared" si="207"/>
        <v>0.81447141701733616</v>
      </c>
      <c r="W615" s="13" t="str">
        <f t="shared" si="208"/>
        <v>Lab</v>
      </c>
      <c r="X615" s="13" t="str">
        <f t="shared" si="209"/>
        <v>Lab</v>
      </c>
      <c r="Y615" s="13" t="str">
        <f t="shared" si="210"/>
        <v>Lab</v>
      </c>
      <c r="Z615" s="13" t="str">
        <f t="shared" si="211"/>
        <v>Con</v>
      </c>
      <c r="AA615" s="13" t="str">
        <f>G615</f>
        <v>Lab</v>
      </c>
      <c r="AB615" s="13" t="str">
        <f t="shared" si="217"/>
        <v>Lab</v>
      </c>
      <c r="AC615" s="13" t="str">
        <f t="shared" si="218"/>
        <v>Lab</v>
      </c>
    </row>
    <row r="616" spans="1:29" ht="15.75" x14ac:dyDescent="0.25">
      <c r="A616" s="100" t="s">
        <v>625</v>
      </c>
      <c r="B616" s="101" t="s">
        <v>666</v>
      </c>
      <c r="C616" s="102">
        <v>2010</v>
      </c>
      <c r="D616" s="103">
        <v>66739</v>
      </c>
      <c r="E616" s="103">
        <v>39598</v>
      </c>
      <c r="F616" s="78">
        <f t="shared" si="199"/>
        <v>0.59332624102848408</v>
      </c>
      <c r="G616" s="81" t="s">
        <v>7</v>
      </c>
      <c r="H616" s="93">
        <v>17377</v>
      </c>
      <c r="I616" s="106">
        <v>15251</v>
      </c>
      <c r="J616" s="81" t="s">
        <v>4</v>
      </c>
      <c r="K616" s="106">
        <v>2126</v>
      </c>
      <c r="L616" s="94">
        <v>5.3689580281832419E-2</v>
      </c>
      <c r="M616" s="95">
        <v>3.1855436851016647E-2</v>
      </c>
      <c r="N616" s="107">
        <f t="shared" si="200"/>
        <v>1064</v>
      </c>
      <c r="O616" s="107" t="str">
        <f t="shared" si="201"/>
        <v/>
      </c>
      <c r="P616" s="108">
        <f t="shared" si="202"/>
        <v>3337</v>
      </c>
      <c r="Q616" s="96" t="str">
        <f t="shared" si="203"/>
        <v>YES</v>
      </c>
      <c r="R616" s="109">
        <f t="shared" si="204"/>
        <v>668</v>
      </c>
      <c r="S616" s="85" t="str">
        <f t="shared" si="205"/>
        <v/>
      </c>
      <c r="T616" s="78">
        <f t="shared" si="206"/>
        <v>3.1855436851016647E-2</v>
      </c>
      <c r="U616" s="104">
        <f t="shared" si="207"/>
        <v>0.62518167787950074</v>
      </c>
      <c r="W616" s="13" t="str">
        <f t="shared" si="208"/>
        <v>Con</v>
      </c>
      <c r="X616" s="13" t="str">
        <f t="shared" si="209"/>
        <v>Lab</v>
      </c>
      <c r="Y616" s="13" t="str">
        <f t="shared" si="210"/>
        <v>Con</v>
      </c>
      <c r="Z616" s="13" t="str">
        <f t="shared" si="211"/>
        <v>Con</v>
      </c>
      <c r="AA616" s="13" t="str">
        <f>J616</f>
        <v>Con</v>
      </c>
      <c r="AB616" s="13" t="str">
        <f t="shared" si="217"/>
        <v>Lab</v>
      </c>
      <c r="AC616" s="13" t="str">
        <f t="shared" si="218"/>
        <v>Lab</v>
      </c>
    </row>
    <row r="617" spans="1:29" ht="15.75" x14ac:dyDescent="0.25">
      <c r="A617" s="100" t="s">
        <v>626</v>
      </c>
      <c r="B617" s="101" t="s">
        <v>664</v>
      </c>
      <c r="C617" s="102">
        <v>2010</v>
      </c>
      <c r="D617" s="103">
        <v>66988</v>
      </c>
      <c r="E617" s="103">
        <v>51487</v>
      </c>
      <c r="F617" s="78">
        <f t="shared" si="199"/>
        <v>0.76860034633068608</v>
      </c>
      <c r="G617" s="81" t="s">
        <v>8</v>
      </c>
      <c r="H617" s="93">
        <v>30896</v>
      </c>
      <c r="I617" s="106">
        <v>18632</v>
      </c>
      <c r="J617" s="81" t="s">
        <v>4</v>
      </c>
      <c r="K617" s="106">
        <v>12264</v>
      </c>
      <c r="L617" s="94">
        <v>0.23819604948822032</v>
      </c>
      <c r="M617" s="95">
        <v>0.1830775661312474</v>
      </c>
      <c r="N617" s="107">
        <f t="shared" si="200"/>
        <v>6133</v>
      </c>
      <c r="O617" s="107" t="str">
        <f t="shared" si="201"/>
        <v/>
      </c>
      <c r="P617" s="108">
        <f t="shared" si="202"/>
        <v>3350</v>
      </c>
      <c r="Q617" s="96" t="str">
        <f t="shared" si="203"/>
        <v/>
      </c>
      <c r="R617" s="109">
        <f t="shared" si="204"/>
        <v>670</v>
      </c>
      <c r="S617" s="85" t="str">
        <f t="shared" si="205"/>
        <v/>
      </c>
      <c r="T617" s="78">
        <f t="shared" si="206"/>
        <v>0.1830775661312474</v>
      </c>
      <c r="U617" s="104">
        <f t="shared" si="207"/>
        <v>0.95167791246193345</v>
      </c>
      <c r="W617" s="13" t="str">
        <f t="shared" si="208"/>
        <v>LD</v>
      </c>
      <c r="X617" s="13" t="str">
        <f t="shared" si="209"/>
        <v>LD</v>
      </c>
      <c r="Y617" s="13" t="str">
        <f t="shared" si="210"/>
        <v>LD</v>
      </c>
      <c r="Z617" s="13" t="str">
        <f t="shared" si="211"/>
        <v>LD</v>
      </c>
      <c r="AA617" s="13" t="str">
        <f>G617</f>
        <v>LD</v>
      </c>
      <c r="AB617" s="13" t="str">
        <f t="shared" si="217"/>
        <v>LD</v>
      </c>
      <c r="AC617" s="13" t="str">
        <f t="shared" si="218"/>
        <v>LD</v>
      </c>
    </row>
    <row r="618" spans="1:29" ht="15.75" x14ac:dyDescent="0.25">
      <c r="A618" s="100" t="s">
        <v>627</v>
      </c>
      <c r="B618" s="101" t="s">
        <v>669</v>
      </c>
      <c r="C618" s="102">
        <v>2010</v>
      </c>
      <c r="D618" s="103">
        <v>78487</v>
      </c>
      <c r="E618" s="103">
        <v>52716</v>
      </c>
      <c r="F618" s="78">
        <f t="shared" si="199"/>
        <v>0.6716526303719087</v>
      </c>
      <c r="G618" s="81" t="s">
        <v>4</v>
      </c>
      <c r="H618" s="93">
        <v>23356</v>
      </c>
      <c r="I618" s="106">
        <v>20665</v>
      </c>
      <c r="J618" s="81" t="s">
        <v>8</v>
      </c>
      <c r="K618" s="106">
        <v>2691</v>
      </c>
      <c r="L618" s="94">
        <v>5.1047120418848166E-2</v>
      </c>
      <c r="M618" s="95">
        <v>3.4285932702230945E-2</v>
      </c>
      <c r="N618" s="107">
        <f t="shared" si="200"/>
        <v>1346</v>
      </c>
      <c r="O618" s="107">
        <f t="shared" si="201"/>
        <v>1346</v>
      </c>
      <c r="P618" s="108">
        <f t="shared" si="202"/>
        <v>3925</v>
      </c>
      <c r="Q618" s="96" t="str">
        <f t="shared" si="203"/>
        <v>YES</v>
      </c>
      <c r="R618" s="109">
        <f t="shared" si="204"/>
        <v>785</v>
      </c>
      <c r="S618" s="85" t="str">
        <f t="shared" si="205"/>
        <v/>
      </c>
      <c r="T618" s="78">
        <f t="shared" si="206"/>
        <v>3.4285932702230945E-2</v>
      </c>
      <c r="U618" s="104">
        <f t="shared" si="207"/>
        <v>0.7059385630741396</v>
      </c>
      <c r="W618" s="13" t="str">
        <f t="shared" si="208"/>
        <v>LD</v>
      </c>
      <c r="X618" s="13" t="str">
        <f t="shared" si="209"/>
        <v>Con</v>
      </c>
      <c r="Y618" s="13" t="str">
        <f t="shared" si="210"/>
        <v>LD</v>
      </c>
      <c r="Z618" s="13" t="str">
        <f t="shared" si="211"/>
        <v>LD</v>
      </c>
      <c r="AA618" s="13" t="str">
        <f>J618</f>
        <v>LD</v>
      </c>
      <c r="AB618" s="13" t="str">
        <f>J618</f>
        <v>LD</v>
      </c>
      <c r="AC618" s="13" t="str">
        <f>J618</f>
        <v>LD</v>
      </c>
    </row>
    <row r="619" spans="1:29" ht="15.75" x14ac:dyDescent="0.25">
      <c r="A619" s="100" t="s">
        <v>628</v>
      </c>
      <c r="B619" s="101" t="s">
        <v>664</v>
      </c>
      <c r="C619" s="102">
        <v>2010</v>
      </c>
      <c r="D619" s="103">
        <v>75407</v>
      </c>
      <c r="E619" s="103">
        <v>44140</v>
      </c>
      <c r="F619" s="78">
        <f t="shared" si="199"/>
        <v>0.58535679711432631</v>
      </c>
      <c r="G619" s="81" t="s">
        <v>7</v>
      </c>
      <c r="H619" s="93">
        <v>21404</v>
      </c>
      <c r="I619" s="106">
        <v>10917</v>
      </c>
      <c r="J619" s="81" t="s">
        <v>4</v>
      </c>
      <c r="K619" s="106">
        <v>10487</v>
      </c>
      <c r="L619" s="94">
        <v>0.23758495695514273</v>
      </c>
      <c r="M619" s="95">
        <v>0.13907196944580741</v>
      </c>
      <c r="N619" s="107">
        <f t="shared" si="200"/>
        <v>5244</v>
      </c>
      <c r="O619" s="107" t="str">
        <f t="shared" si="201"/>
        <v/>
      </c>
      <c r="P619" s="108">
        <f t="shared" si="202"/>
        <v>3771</v>
      </c>
      <c r="Q619" s="96" t="str">
        <f t="shared" si="203"/>
        <v/>
      </c>
      <c r="R619" s="109">
        <f t="shared" si="204"/>
        <v>755</v>
      </c>
      <c r="S619" s="85" t="str">
        <f t="shared" si="205"/>
        <v/>
      </c>
      <c r="T619" s="78">
        <f t="shared" si="206"/>
        <v>0.13907196944580741</v>
      </c>
      <c r="U619" s="104">
        <f t="shared" si="207"/>
        <v>0.72442876656013366</v>
      </c>
      <c r="W619" s="13" t="str">
        <f t="shared" si="208"/>
        <v>Lab</v>
      </c>
      <c r="X619" s="13" t="str">
        <f t="shared" si="209"/>
        <v>Lab</v>
      </c>
      <c r="Y619" s="13" t="str">
        <f t="shared" si="210"/>
        <v>Con</v>
      </c>
      <c r="Z619" s="13" t="str">
        <f t="shared" si="211"/>
        <v>Con</v>
      </c>
      <c r="AA619" s="13" t="str">
        <f>G619</f>
        <v>Lab</v>
      </c>
      <c r="AB619" s="13" t="str">
        <f>G619</f>
        <v>Lab</v>
      </c>
      <c r="AC619" s="13" t="str">
        <f>G619</f>
        <v>Lab</v>
      </c>
    </row>
    <row r="620" spans="1:29" ht="15.75" x14ac:dyDescent="0.25">
      <c r="A620" s="100" t="s">
        <v>629</v>
      </c>
      <c r="B620" s="101" t="s">
        <v>669</v>
      </c>
      <c r="C620" s="102">
        <v>2010</v>
      </c>
      <c r="D620" s="103">
        <v>66315</v>
      </c>
      <c r="E620" s="103">
        <v>48699</v>
      </c>
      <c r="F620" s="78">
        <f t="shared" si="199"/>
        <v>0.73435874236598053</v>
      </c>
      <c r="G620" s="81" t="s">
        <v>4</v>
      </c>
      <c r="H620" s="93">
        <v>25114</v>
      </c>
      <c r="I620" s="106">
        <v>17631</v>
      </c>
      <c r="J620" s="81" t="s">
        <v>8</v>
      </c>
      <c r="K620" s="106">
        <v>7483</v>
      </c>
      <c r="L620" s="94">
        <v>0.15365818599971251</v>
      </c>
      <c r="M620" s="95">
        <v>0.11284023222498681</v>
      </c>
      <c r="N620" s="107">
        <f t="shared" si="200"/>
        <v>3742</v>
      </c>
      <c r="O620" s="107">
        <f t="shared" si="201"/>
        <v>3742</v>
      </c>
      <c r="P620" s="108">
        <f t="shared" si="202"/>
        <v>3316</v>
      </c>
      <c r="Q620" s="96" t="str">
        <f t="shared" si="203"/>
        <v/>
      </c>
      <c r="R620" s="109">
        <f t="shared" si="204"/>
        <v>664</v>
      </c>
      <c r="S620" s="85" t="str">
        <f t="shared" si="205"/>
        <v/>
      </c>
      <c r="T620" s="78">
        <f t="shared" si="206"/>
        <v>0.11284023222498681</v>
      </c>
      <c r="U620" s="104">
        <f t="shared" si="207"/>
        <v>0.84719897459096738</v>
      </c>
      <c r="W620" s="13" t="str">
        <f t="shared" si="208"/>
        <v>Con</v>
      </c>
      <c r="X620" s="13" t="str">
        <f t="shared" si="209"/>
        <v>Con</v>
      </c>
      <c r="Y620" s="13" t="str">
        <f t="shared" si="210"/>
        <v>Con</v>
      </c>
      <c r="Z620" s="13" t="str">
        <f t="shared" si="211"/>
        <v>Con</v>
      </c>
      <c r="AA620" s="13" t="str">
        <f>G620</f>
        <v>Con</v>
      </c>
      <c r="AB620" s="13" t="str">
        <f>G620</f>
        <v>Con</v>
      </c>
      <c r="AC620" s="13" t="str">
        <f>G620</f>
        <v>Con</v>
      </c>
    </row>
    <row r="621" spans="1:29" ht="15.75" x14ac:dyDescent="0.25">
      <c r="A621" s="100" t="s">
        <v>630</v>
      </c>
      <c r="B621" s="101" t="s">
        <v>669</v>
      </c>
      <c r="C621" s="102">
        <v>2010</v>
      </c>
      <c r="D621" s="103">
        <v>71647</v>
      </c>
      <c r="E621" s="103">
        <v>49018</v>
      </c>
      <c r="F621" s="78">
        <f t="shared" si="199"/>
        <v>0.68415983921169066</v>
      </c>
      <c r="G621" s="81" t="s">
        <v>4</v>
      </c>
      <c r="H621" s="93">
        <v>25321</v>
      </c>
      <c r="I621" s="106">
        <v>14954</v>
      </c>
      <c r="J621" s="81" t="s">
        <v>8</v>
      </c>
      <c r="K621" s="106">
        <v>10367</v>
      </c>
      <c r="L621" s="94">
        <v>0.21149373699457341</v>
      </c>
      <c r="M621" s="95">
        <v>0.14469552109648695</v>
      </c>
      <c r="N621" s="107">
        <f t="shared" si="200"/>
        <v>5184</v>
      </c>
      <c r="O621" s="107">
        <f t="shared" si="201"/>
        <v>5184</v>
      </c>
      <c r="P621" s="108">
        <f t="shared" si="202"/>
        <v>3583</v>
      </c>
      <c r="Q621" s="96" t="str">
        <f t="shared" si="203"/>
        <v/>
      </c>
      <c r="R621" s="109">
        <f t="shared" si="204"/>
        <v>717</v>
      </c>
      <c r="S621" s="85" t="str">
        <f t="shared" si="205"/>
        <v/>
      </c>
      <c r="T621" s="78">
        <f t="shared" si="206"/>
        <v>0.14469552109648695</v>
      </c>
      <c r="U621" s="104">
        <f t="shared" si="207"/>
        <v>0.82885536030817764</v>
      </c>
      <c r="W621" s="13" t="str">
        <f t="shared" si="208"/>
        <v>Con</v>
      </c>
      <c r="X621" s="13" t="str">
        <f t="shared" si="209"/>
        <v>Con</v>
      </c>
      <c r="Y621" s="13" t="str">
        <f t="shared" si="210"/>
        <v>Con</v>
      </c>
      <c r="Z621" s="13" t="str">
        <f t="shared" si="211"/>
        <v>LD</v>
      </c>
      <c r="AA621" s="13" t="str">
        <f>G621</f>
        <v>Con</v>
      </c>
      <c r="AB621" s="13" t="str">
        <f>G621</f>
        <v>Con</v>
      </c>
      <c r="AC621" s="13" t="str">
        <f>G621</f>
        <v>Con</v>
      </c>
    </row>
    <row r="622" spans="1:29" ht="15.75" x14ac:dyDescent="0.25">
      <c r="A622" s="100" t="s">
        <v>631</v>
      </c>
      <c r="B622" s="101" t="s">
        <v>666</v>
      </c>
      <c r="C622" s="102">
        <v>2010</v>
      </c>
      <c r="D622" s="103">
        <v>65723</v>
      </c>
      <c r="E622" s="103">
        <v>47395</v>
      </c>
      <c r="F622" s="78">
        <f t="shared" si="199"/>
        <v>0.72113263241178882</v>
      </c>
      <c r="G622" s="81" t="s">
        <v>4</v>
      </c>
      <c r="H622" s="93">
        <v>23257</v>
      </c>
      <c r="I622" s="106">
        <v>11849</v>
      </c>
      <c r="J622" s="81" t="s">
        <v>8</v>
      </c>
      <c r="K622" s="106">
        <v>11408</v>
      </c>
      <c r="L622" s="94">
        <v>0.24070049583289377</v>
      </c>
      <c r="M622" s="95">
        <v>0.17357698218279749</v>
      </c>
      <c r="N622" s="107">
        <f t="shared" si="200"/>
        <v>5705</v>
      </c>
      <c r="O622" s="107">
        <f t="shared" si="201"/>
        <v>5705</v>
      </c>
      <c r="P622" s="108">
        <f t="shared" si="202"/>
        <v>3287</v>
      </c>
      <c r="Q622" s="96" t="str">
        <f t="shared" si="203"/>
        <v/>
      </c>
      <c r="R622" s="109">
        <f t="shared" si="204"/>
        <v>658</v>
      </c>
      <c r="S622" s="85" t="str">
        <f t="shared" si="205"/>
        <v/>
      </c>
      <c r="T622" s="78">
        <f t="shared" si="206"/>
        <v>0.17357698218279749</v>
      </c>
      <c r="U622" s="104">
        <f t="shared" si="207"/>
        <v>0.89470961459458631</v>
      </c>
      <c r="W622" s="13" t="str">
        <f t="shared" si="208"/>
        <v>Con</v>
      </c>
      <c r="X622" s="13" t="str">
        <f t="shared" si="209"/>
        <v>Con</v>
      </c>
      <c r="Y622" s="13" t="str">
        <f t="shared" si="210"/>
        <v>Con</v>
      </c>
      <c r="Z622" s="13" t="str">
        <f t="shared" si="211"/>
        <v>Con</v>
      </c>
      <c r="AA622" s="13" t="str">
        <f>G622</f>
        <v>Con</v>
      </c>
      <c r="AB622" s="13" t="str">
        <f>G622</f>
        <v>Con</v>
      </c>
      <c r="AC622" s="13" t="str">
        <f>G622</f>
        <v>Con</v>
      </c>
    </row>
    <row r="623" spans="1:29" ht="15.75" x14ac:dyDescent="0.25">
      <c r="A623" s="100" t="s">
        <v>632</v>
      </c>
      <c r="B623" s="101" t="s">
        <v>662</v>
      </c>
      <c r="C623" s="102">
        <v>2010</v>
      </c>
      <c r="D623" s="103">
        <v>73805</v>
      </c>
      <c r="E623" s="103">
        <v>55955</v>
      </c>
      <c r="F623" s="78">
        <f t="shared" si="199"/>
        <v>0.75814646704152833</v>
      </c>
      <c r="G623" s="81" t="s">
        <v>4</v>
      </c>
      <c r="H623" s="93">
        <v>27155</v>
      </c>
      <c r="I623" s="106">
        <v>24107</v>
      </c>
      <c r="J623" s="81" t="s">
        <v>8</v>
      </c>
      <c r="K623" s="106">
        <v>3048</v>
      </c>
      <c r="L623" s="94">
        <v>5.4472343847734785E-2</v>
      </c>
      <c r="M623" s="95">
        <v>4.1298015039631458E-2</v>
      </c>
      <c r="N623" s="107">
        <f t="shared" si="200"/>
        <v>1525</v>
      </c>
      <c r="O623" s="107">
        <f t="shared" si="201"/>
        <v>1525</v>
      </c>
      <c r="P623" s="108">
        <f t="shared" si="202"/>
        <v>3691</v>
      </c>
      <c r="Q623" s="96" t="str">
        <f t="shared" si="203"/>
        <v>YES</v>
      </c>
      <c r="R623" s="109">
        <f t="shared" si="204"/>
        <v>739</v>
      </c>
      <c r="S623" s="85" t="str">
        <f t="shared" si="205"/>
        <v/>
      </c>
      <c r="T623" s="78">
        <f t="shared" si="206"/>
        <v>4.1298015039631458E-2</v>
      </c>
      <c r="U623" s="104">
        <f t="shared" si="207"/>
        <v>0.79944448208115981</v>
      </c>
      <c r="W623" s="13" t="str">
        <f t="shared" si="208"/>
        <v>LD</v>
      </c>
      <c r="X623" s="13" t="str">
        <f t="shared" si="209"/>
        <v>Con</v>
      </c>
      <c r="Y623" s="13" t="str">
        <f t="shared" si="210"/>
        <v>Con</v>
      </c>
      <c r="Z623" s="13" t="str">
        <f t="shared" si="211"/>
        <v>LD</v>
      </c>
      <c r="AA623" s="13" t="str">
        <f>J623</f>
        <v>LD</v>
      </c>
      <c r="AB623" s="13" t="str">
        <f>J623</f>
        <v>LD</v>
      </c>
      <c r="AC623" s="13" t="str">
        <f>J623</f>
        <v>LD</v>
      </c>
    </row>
    <row r="624" spans="1:29" ht="15.75" x14ac:dyDescent="0.25">
      <c r="A624" s="100" t="s">
        <v>633</v>
      </c>
      <c r="B624" s="101" t="s">
        <v>662</v>
      </c>
      <c r="C624" s="102">
        <v>2010</v>
      </c>
      <c r="D624" s="103">
        <v>69511</v>
      </c>
      <c r="E624" s="103">
        <v>49588</v>
      </c>
      <c r="F624" s="78">
        <f t="shared" si="199"/>
        <v>0.71338349326005956</v>
      </c>
      <c r="G624" s="81" t="s">
        <v>4</v>
      </c>
      <c r="H624" s="93">
        <v>30172</v>
      </c>
      <c r="I624" s="106">
        <v>11118</v>
      </c>
      <c r="J624" s="81" t="s">
        <v>8</v>
      </c>
      <c r="K624" s="106">
        <v>19054</v>
      </c>
      <c r="L624" s="94">
        <v>0.38424618859401466</v>
      </c>
      <c r="M624" s="95">
        <v>0.27411488829106184</v>
      </c>
      <c r="N624" s="107">
        <f t="shared" si="200"/>
        <v>9528</v>
      </c>
      <c r="O624" s="107">
        <f t="shared" si="201"/>
        <v>9528</v>
      </c>
      <c r="P624" s="108">
        <f t="shared" si="202"/>
        <v>3476</v>
      </c>
      <c r="Q624" s="96" t="str">
        <f t="shared" si="203"/>
        <v/>
      </c>
      <c r="R624" s="109">
        <f t="shared" si="204"/>
        <v>696</v>
      </c>
      <c r="S624" s="85" t="str">
        <f t="shared" si="205"/>
        <v/>
      </c>
      <c r="T624" s="78">
        <f t="shared" si="206"/>
        <v>0.27411488829106184</v>
      </c>
      <c r="U624" s="104">
        <f t="shared" si="207"/>
        <v>0.98749838155112135</v>
      </c>
      <c r="W624" s="13" t="str">
        <f t="shared" si="208"/>
        <v>Con</v>
      </c>
      <c r="X624" s="13" t="str">
        <f t="shared" si="209"/>
        <v>Con</v>
      </c>
      <c r="Y624" s="13" t="str">
        <f t="shared" si="210"/>
        <v>Con</v>
      </c>
      <c r="Z624" s="13" t="str">
        <f t="shared" si="211"/>
        <v>Con</v>
      </c>
      <c r="AA624" s="13" t="str">
        <f>G624</f>
        <v>Con</v>
      </c>
      <c r="AB624" s="13" t="str">
        <f>G624</f>
        <v>Con</v>
      </c>
      <c r="AC624" s="13" t="str">
        <f>G624</f>
        <v>Con</v>
      </c>
    </row>
    <row r="625" spans="1:29" ht="15.75" x14ac:dyDescent="0.25">
      <c r="A625" s="100" t="s">
        <v>634</v>
      </c>
      <c r="B625" s="101" t="s">
        <v>664</v>
      </c>
      <c r="C625" s="102">
        <v>2010</v>
      </c>
      <c r="D625" s="103">
        <v>56099</v>
      </c>
      <c r="E625" s="103">
        <v>39906</v>
      </c>
      <c r="F625" s="78">
        <f t="shared" si="199"/>
        <v>0.71134957842385782</v>
      </c>
      <c r="G625" s="81" t="s">
        <v>7</v>
      </c>
      <c r="H625" s="93">
        <v>16276</v>
      </c>
      <c r="I625" s="106">
        <v>15745</v>
      </c>
      <c r="J625" s="81" t="s">
        <v>4</v>
      </c>
      <c r="K625" s="106">
        <v>531</v>
      </c>
      <c r="L625" s="94">
        <v>1.3306269733874606E-2</v>
      </c>
      <c r="M625" s="95">
        <v>9.4654093655858387E-3</v>
      </c>
      <c r="N625" s="107">
        <f t="shared" si="200"/>
        <v>266</v>
      </c>
      <c r="O625" s="107" t="str">
        <f t="shared" si="201"/>
        <v/>
      </c>
      <c r="P625" s="108">
        <f t="shared" si="202"/>
        <v>2805</v>
      </c>
      <c r="Q625" s="96" t="str">
        <f t="shared" si="203"/>
        <v>YES</v>
      </c>
      <c r="R625" s="109">
        <f t="shared" si="204"/>
        <v>561</v>
      </c>
      <c r="S625" s="85" t="str">
        <f t="shared" si="205"/>
        <v>YES</v>
      </c>
      <c r="T625" s="78">
        <f t="shared" si="206"/>
        <v>9.4654093655858387E-3</v>
      </c>
      <c r="U625" s="104">
        <f t="shared" si="207"/>
        <v>0.72081498778944364</v>
      </c>
      <c r="W625" s="13" t="str">
        <f t="shared" si="208"/>
        <v>Con</v>
      </c>
      <c r="X625" s="13" t="str">
        <f t="shared" si="209"/>
        <v>Con</v>
      </c>
      <c r="Y625" s="13" t="str">
        <f t="shared" si="210"/>
        <v>Con</v>
      </c>
      <c r="Z625" s="13" t="str">
        <f t="shared" si="211"/>
        <v>Con</v>
      </c>
      <c r="AA625" s="13" t="str">
        <f>J625</f>
        <v>Con</v>
      </c>
      <c r="AB625" s="13" t="str">
        <f>G625</f>
        <v>Lab</v>
      </c>
      <c r="AC625" s="13" t="str">
        <f>G625</f>
        <v>Lab</v>
      </c>
    </row>
    <row r="626" spans="1:29" ht="15.75" x14ac:dyDescent="0.25">
      <c r="A626" s="100" t="s">
        <v>635</v>
      </c>
      <c r="B626" s="101" t="s">
        <v>664</v>
      </c>
      <c r="C626" s="102">
        <v>2010</v>
      </c>
      <c r="D626" s="103">
        <v>55050</v>
      </c>
      <c r="E626" s="103">
        <v>39372</v>
      </c>
      <c r="F626" s="78">
        <f t="shared" si="199"/>
        <v>0.71520435967302454</v>
      </c>
      <c r="G626" s="81" t="s">
        <v>4</v>
      </c>
      <c r="H626" s="93">
        <v>16726</v>
      </c>
      <c r="I626" s="106">
        <v>14290</v>
      </c>
      <c r="J626" s="81" t="s">
        <v>7</v>
      </c>
      <c r="K626" s="106">
        <v>2436</v>
      </c>
      <c r="L626" s="94">
        <v>6.1871380676622983E-2</v>
      </c>
      <c r="M626" s="95">
        <v>4.4250681198910083E-2</v>
      </c>
      <c r="N626" s="107">
        <f t="shared" si="200"/>
        <v>1219</v>
      </c>
      <c r="O626" s="107">
        <f t="shared" si="201"/>
        <v>1219</v>
      </c>
      <c r="P626" s="108">
        <f t="shared" si="202"/>
        <v>2753</v>
      </c>
      <c r="Q626" s="96" t="str">
        <f t="shared" si="203"/>
        <v>YES</v>
      </c>
      <c r="R626" s="109">
        <f t="shared" si="204"/>
        <v>551</v>
      </c>
      <c r="S626" s="85" t="str">
        <f t="shared" si="205"/>
        <v/>
      </c>
      <c r="T626" s="78">
        <f t="shared" si="206"/>
        <v>4.4250681198910083E-2</v>
      </c>
      <c r="U626" s="104">
        <f t="shared" si="207"/>
        <v>0.75945504087193461</v>
      </c>
      <c r="W626" s="13" t="str">
        <f t="shared" si="208"/>
        <v>Lab</v>
      </c>
      <c r="X626" s="13" t="str">
        <f t="shared" si="209"/>
        <v>Con</v>
      </c>
      <c r="Y626" s="13" t="str">
        <f t="shared" si="210"/>
        <v>Con</v>
      </c>
      <c r="Z626" s="13" t="str">
        <f t="shared" si="211"/>
        <v>Lab</v>
      </c>
      <c r="AA626" s="13" t="str">
        <f>J626</f>
        <v>Lab</v>
      </c>
      <c r="AB626" s="13" t="str">
        <f>J626</f>
        <v>Lab</v>
      </c>
      <c r="AC626" s="13" t="str">
        <f>J626</f>
        <v>Lab</v>
      </c>
    </row>
    <row r="627" spans="1:29" ht="15.75" x14ac:dyDescent="0.25">
      <c r="A627" s="100" t="s">
        <v>636</v>
      </c>
      <c r="B627" s="101" t="s">
        <v>668</v>
      </c>
      <c r="C627" s="102">
        <v>2010</v>
      </c>
      <c r="D627" s="103">
        <v>66969</v>
      </c>
      <c r="E627" s="103">
        <v>46835</v>
      </c>
      <c r="F627" s="78">
        <f t="shared" si="199"/>
        <v>0.69935343218504087</v>
      </c>
      <c r="G627" s="81" t="s">
        <v>4</v>
      </c>
      <c r="H627" s="93">
        <v>24448</v>
      </c>
      <c r="I627" s="106">
        <v>9252</v>
      </c>
      <c r="J627" s="81" t="s">
        <v>8</v>
      </c>
      <c r="K627" s="106">
        <v>15196</v>
      </c>
      <c r="L627" s="94">
        <v>0.32445820433436534</v>
      </c>
      <c r="M627" s="95">
        <v>0.22691095880183368</v>
      </c>
      <c r="N627" s="107">
        <f t="shared" si="200"/>
        <v>7599</v>
      </c>
      <c r="O627" s="107">
        <f t="shared" si="201"/>
        <v>7599</v>
      </c>
      <c r="P627" s="108">
        <f t="shared" si="202"/>
        <v>3349</v>
      </c>
      <c r="Q627" s="96" t="str">
        <f t="shared" si="203"/>
        <v/>
      </c>
      <c r="R627" s="109">
        <f t="shared" si="204"/>
        <v>670</v>
      </c>
      <c r="S627" s="85" t="str">
        <f t="shared" si="205"/>
        <v/>
      </c>
      <c r="T627" s="78">
        <f t="shared" si="206"/>
        <v>0.22691095880183368</v>
      </c>
      <c r="U627" s="104">
        <f t="shared" si="207"/>
        <v>0.92626439098687452</v>
      </c>
      <c r="W627" s="13" t="str">
        <f t="shared" si="208"/>
        <v>Con</v>
      </c>
      <c r="X627" s="13" t="str">
        <f t="shared" si="209"/>
        <v>Con</v>
      </c>
      <c r="Y627" s="13" t="str">
        <f t="shared" si="210"/>
        <v>Con</v>
      </c>
      <c r="Z627" s="13" t="str">
        <f t="shared" si="211"/>
        <v>Con</v>
      </c>
      <c r="AA627" s="13" t="str">
        <f>G627</f>
        <v>Con</v>
      </c>
      <c r="AB627" s="13" t="str">
        <f t="shared" ref="AB627:AB632" si="219">G627</f>
        <v>Con</v>
      </c>
      <c r="AC627" s="13" t="str">
        <f t="shared" ref="AC627:AC632" si="220">G627</f>
        <v>Con</v>
      </c>
    </row>
    <row r="628" spans="1:29" ht="15.75" x14ac:dyDescent="0.25">
      <c r="A628" s="100" t="s">
        <v>637</v>
      </c>
      <c r="B628" s="101" t="s">
        <v>662</v>
      </c>
      <c r="C628" s="102">
        <v>2010</v>
      </c>
      <c r="D628" s="103">
        <v>78766</v>
      </c>
      <c r="E628" s="103">
        <v>57769</v>
      </c>
      <c r="F628" s="78">
        <f t="shared" si="199"/>
        <v>0.73342558972145344</v>
      </c>
      <c r="G628" s="81" t="s">
        <v>4</v>
      </c>
      <c r="H628" s="93">
        <v>33973</v>
      </c>
      <c r="I628" s="106">
        <v>11233</v>
      </c>
      <c r="J628" s="81" t="s">
        <v>8</v>
      </c>
      <c r="K628" s="106">
        <v>22740</v>
      </c>
      <c r="L628" s="94">
        <v>0.39363672557946305</v>
      </c>
      <c r="M628" s="95">
        <v>0.28870324759413962</v>
      </c>
      <c r="N628" s="107">
        <f t="shared" si="200"/>
        <v>11371</v>
      </c>
      <c r="O628" s="107">
        <f t="shared" si="201"/>
        <v>11371</v>
      </c>
      <c r="P628" s="108">
        <f t="shared" si="202"/>
        <v>3939</v>
      </c>
      <c r="Q628" s="96" t="str">
        <f t="shared" si="203"/>
        <v/>
      </c>
      <c r="R628" s="109">
        <f t="shared" si="204"/>
        <v>788</v>
      </c>
      <c r="S628" s="85" t="str">
        <f t="shared" si="205"/>
        <v/>
      </c>
      <c r="T628" s="78">
        <f t="shared" si="206"/>
        <v>0.28870324759413962</v>
      </c>
      <c r="U628" s="104">
        <f t="shared" si="207"/>
        <v>1.022128837315593</v>
      </c>
      <c r="W628" s="13" t="str">
        <f t="shared" si="208"/>
        <v>Con</v>
      </c>
      <c r="X628" s="13" t="str">
        <f t="shared" si="209"/>
        <v>Con</v>
      </c>
      <c r="Y628" s="13" t="str">
        <f t="shared" si="210"/>
        <v>Con</v>
      </c>
      <c r="Z628" s="13" t="str">
        <f t="shared" si="211"/>
        <v>Con</v>
      </c>
      <c r="AA628" s="13" t="str">
        <f>G628</f>
        <v>Con</v>
      </c>
      <c r="AB628" s="13" t="str">
        <f t="shared" si="219"/>
        <v>Con</v>
      </c>
      <c r="AC628" s="13" t="str">
        <f t="shared" si="220"/>
        <v>Con</v>
      </c>
    </row>
    <row r="629" spans="1:29" ht="15.75" x14ac:dyDescent="0.25">
      <c r="A629" s="100" t="s">
        <v>638</v>
      </c>
      <c r="B629" s="101" t="s">
        <v>662</v>
      </c>
      <c r="C629" s="102">
        <v>2010</v>
      </c>
      <c r="D629" s="103">
        <v>73837</v>
      </c>
      <c r="E629" s="103">
        <v>52786</v>
      </c>
      <c r="F629" s="78">
        <f t="shared" si="199"/>
        <v>0.71489903435946744</v>
      </c>
      <c r="G629" s="81" t="s">
        <v>4</v>
      </c>
      <c r="H629" s="93">
        <v>26551</v>
      </c>
      <c r="I629" s="106">
        <v>19744</v>
      </c>
      <c r="J629" s="81" t="s">
        <v>8</v>
      </c>
      <c r="K629" s="106">
        <v>6807</v>
      </c>
      <c r="L629" s="94">
        <v>0.1289546470655098</v>
      </c>
      <c r="M629" s="95">
        <v>9.2189552663298882E-2</v>
      </c>
      <c r="N629" s="107">
        <f t="shared" si="200"/>
        <v>3404</v>
      </c>
      <c r="O629" s="107">
        <f t="shared" si="201"/>
        <v>3404</v>
      </c>
      <c r="P629" s="108">
        <f t="shared" si="202"/>
        <v>3692</v>
      </c>
      <c r="Q629" s="96" t="str">
        <f t="shared" si="203"/>
        <v/>
      </c>
      <c r="R629" s="109">
        <f t="shared" si="204"/>
        <v>739</v>
      </c>
      <c r="S629" s="85" t="str">
        <f t="shared" si="205"/>
        <v/>
      </c>
      <c r="T629" s="78">
        <f t="shared" si="206"/>
        <v>9.2189552663298882E-2</v>
      </c>
      <c r="U629" s="104">
        <f t="shared" si="207"/>
        <v>0.80708858702276631</v>
      </c>
      <c r="W629" s="13" t="str">
        <f t="shared" si="208"/>
        <v>Con</v>
      </c>
      <c r="X629" s="13" t="str">
        <f t="shared" si="209"/>
        <v>Con</v>
      </c>
      <c r="Y629" s="13" t="str">
        <f t="shared" si="210"/>
        <v>Con</v>
      </c>
      <c r="Z629" s="13" t="str">
        <f t="shared" si="211"/>
        <v>LD</v>
      </c>
      <c r="AA629" s="13" t="str">
        <f>G629</f>
        <v>Con</v>
      </c>
      <c r="AB629" s="13" t="str">
        <f t="shared" si="219"/>
        <v>Con</v>
      </c>
      <c r="AC629" s="13" t="str">
        <f t="shared" si="220"/>
        <v>Con</v>
      </c>
    </row>
    <row r="630" spans="1:29" ht="15.75" x14ac:dyDescent="0.25">
      <c r="A630" s="100" t="s">
        <v>639</v>
      </c>
      <c r="B630" s="101" t="s">
        <v>662</v>
      </c>
      <c r="C630" s="102">
        <v>2010</v>
      </c>
      <c r="D630" s="103">
        <v>76386</v>
      </c>
      <c r="E630" s="103">
        <v>54528</v>
      </c>
      <c r="F630" s="78">
        <f t="shared" si="199"/>
        <v>0.7138480873458487</v>
      </c>
      <c r="G630" s="81" t="s">
        <v>4</v>
      </c>
      <c r="H630" s="93">
        <v>28754</v>
      </c>
      <c r="I630" s="106">
        <v>15262</v>
      </c>
      <c r="J630" s="81" t="s">
        <v>8</v>
      </c>
      <c r="K630" s="106">
        <v>13492</v>
      </c>
      <c r="L630" s="94">
        <v>0.24743251173708919</v>
      </c>
      <c r="M630" s="95">
        <v>0.17662922525070038</v>
      </c>
      <c r="N630" s="107">
        <f t="shared" si="200"/>
        <v>6747</v>
      </c>
      <c r="O630" s="107">
        <f t="shared" si="201"/>
        <v>6747</v>
      </c>
      <c r="P630" s="108">
        <f t="shared" si="202"/>
        <v>3820</v>
      </c>
      <c r="Q630" s="96" t="str">
        <f t="shared" si="203"/>
        <v/>
      </c>
      <c r="R630" s="109">
        <f t="shared" si="204"/>
        <v>764</v>
      </c>
      <c r="S630" s="85" t="str">
        <f t="shared" si="205"/>
        <v/>
      </c>
      <c r="T630" s="78">
        <f t="shared" si="206"/>
        <v>0.17662922525070038</v>
      </c>
      <c r="U630" s="104">
        <f t="shared" si="207"/>
        <v>0.89047731259654905</v>
      </c>
      <c r="W630" s="13" t="str">
        <f t="shared" si="208"/>
        <v>Con</v>
      </c>
      <c r="X630" s="13" t="str">
        <f t="shared" si="209"/>
        <v>Con</v>
      </c>
      <c r="Y630" s="13" t="str">
        <f t="shared" si="210"/>
        <v>Con</v>
      </c>
      <c r="Z630" s="13" t="str">
        <f t="shared" si="211"/>
        <v>Con</v>
      </c>
      <c r="AA630" s="13" t="str">
        <f>G630</f>
        <v>Con</v>
      </c>
      <c r="AB630" s="13" t="str">
        <f t="shared" si="219"/>
        <v>Con</v>
      </c>
      <c r="AC630" s="13" t="str">
        <f t="shared" si="220"/>
        <v>Con</v>
      </c>
    </row>
    <row r="631" spans="1:29" ht="15.75" x14ac:dyDescent="0.25">
      <c r="A631" s="100" t="s">
        <v>640</v>
      </c>
      <c r="B631" s="101" t="s">
        <v>663</v>
      </c>
      <c r="C631" s="102">
        <v>2010</v>
      </c>
      <c r="D631" s="103">
        <v>58931</v>
      </c>
      <c r="E631" s="103">
        <v>34894</v>
      </c>
      <c r="F631" s="78">
        <f t="shared" si="199"/>
        <v>0.59211620369584772</v>
      </c>
      <c r="G631" s="81" t="s">
        <v>7</v>
      </c>
      <c r="H631" s="93">
        <v>14448</v>
      </c>
      <c r="I631" s="106">
        <v>11964</v>
      </c>
      <c r="J631" s="81" t="s">
        <v>4</v>
      </c>
      <c r="K631" s="106">
        <v>2484</v>
      </c>
      <c r="L631" s="94">
        <v>7.1187023557058526E-2</v>
      </c>
      <c r="M631" s="95">
        <v>4.2150990141012368E-2</v>
      </c>
      <c r="N631" s="107">
        <f t="shared" si="200"/>
        <v>1243</v>
      </c>
      <c r="O631" s="107" t="str">
        <f t="shared" si="201"/>
        <v/>
      </c>
      <c r="P631" s="108">
        <f t="shared" si="202"/>
        <v>2947</v>
      </c>
      <c r="Q631" s="96" t="str">
        <f t="shared" si="203"/>
        <v>YES</v>
      </c>
      <c r="R631" s="109">
        <f t="shared" si="204"/>
        <v>590</v>
      </c>
      <c r="S631" s="85" t="str">
        <f t="shared" si="205"/>
        <v/>
      </c>
      <c r="T631" s="78">
        <f t="shared" si="206"/>
        <v>4.2150990141012368E-2</v>
      </c>
      <c r="U631" s="104">
        <f t="shared" si="207"/>
        <v>0.63426719383686003</v>
      </c>
      <c r="W631" s="13" t="str">
        <f t="shared" si="208"/>
        <v>Con</v>
      </c>
      <c r="X631" s="13" t="str">
        <f t="shared" si="209"/>
        <v>Lab</v>
      </c>
      <c r="Y631" s="13" t="str">
        <f t="shared" si="210"/>
        <v>Con</v>
      </c>
      <c r="Z631" s="13" t="str">
        <f t="shared" si="211"/>
        <v>Con</v>
      </c>
      <c r="AA631" s="13" t="str">
        <f>J631</f>
        <v>Con</v>
      </c>
      <c r="AB631" s="13" t="str">
        <f t="shared" si="219"/>
        <v>Lab</v>
      </c>
      <c r="AC631" s="13" t="str">
        <f t="shared" si="220"/>
        <v>Lab</v>
      </c>
    </row>
    <row r="632" spans="1:29" ht="15.75" x14ac:dyDescent="0.25">
      <c r="A632" s="100" t="s">
        <v>641</v>
      </c>
      <c r="B632" s="101" t="s">
        <v>663</v>
      </c>
      <c r="C632" s="102">
        <v>2010</v>
      </c>
      <c r="D632" s="103">
        <v>59884</v>
      </c>
      <c r="E632" s="103">
        <v>34707</v>
      </c>
      <c r="F632" s="78">
        <f t="shared" si="199"/>
        <v>0.5795705029724133</v>
      </c>
      <c r="G632" s="81" t="s">
        <v>7</v>
      </c>
      <c r="H632" s="93">
        <v>16505</v>
      </c>
      <c r="I632" s="106">
        <v>9912</v>
      </c>
      <c r="J632" s="81" t="s">
        <v>4</v>
      </c>
      <c r="K632" s="106">
        <v>6593</v>
      </c>
      <c r="L632" s="94">
        <v>0.18996167920016135</v>
      </c>
      <c r="M632" s="95">
        <v>0.11009618595952174</v>
      </c>
      <c r="N632" s="107">
        <f t="shared" si="200"/>
        <v>3297</v>
      </c>
      <c r="O632" s="107" t="str">
        <f t="shared" si="201"/>
        <v/>
      </c>
      <c r="P632" s="108">
        <f t="shared" si="202"/>
        <v>2995</v>
      </c>
      <c r="Q632" s="96" t="str">
        <f t="shared" si="203"/>
        <v/>
      </c>
      <c r="R632" s="109">
        <f t="shared" si="204"/>
        <v>599</v>
      </c>
      <c r="S632" s="85" t="str">
        <f t="shared" si="205"/>
        <v/>
      </c>
      <c r="T632" s="78">
        <f t="shared" si="206"/>
        <v>0.11009618595952174</v>
      </c>
      <c r="U632" s="104">
        <f t="shared" si="207"/>
        <v>0.68966668893193506</v>
      </c>
      <c r="W632" s="13" t="str">
        <f t="shared" si="208"/>
        <v>Lab</v>
      </c>
      <c r="X632" s="13" t="str">
        <f t="shared" si="209"/>
        <v>Lab</v>
      </c>
      <c r="Y632" s="13" t="str">
        <f t="shared" si="210"/>
        <v>Con</v>
      </c>
      <c r="Z632" s="13" t="str">
        <f t="shared" si="211"/>
        <v>Con</v>
      </c>
      <c r="AA632" s="13" t="str">
        <f>G632</f>
        <v>Lab</v>
      </c>
      <c r="AB632" s="13" t="str">
        <f t="shared" si="219"/>
        <v>Lab</v>
      </c>
      <c r="AC632" s="13" t="str">
        <f t="shared" si="220"/>
        <v>Lab</v>
      </c>
    </row>
    <row r="633" spans="1:29" ht="15.75" x14ac:dyDescent="0.25">
      <c r="A633" s="100" t="s">
        <v>642</v>
      </c>
      <c r="B633" s="101" t="s">
        <v>663</v>
      </c>
      <c r="C633" s="102">
        <v>2010</v>
      </c>
      <c r="D633" s="103">
        <v>58845</v>
      </c>
      <c r="E633" s="103">
        <v>40160</v>
      </c>
      <c r="F633" s="78">
        <f t="shared" si="199"/>
        <v>0.68247089812218542</v>
      </c>
      <c r="G633" s="81" t="s">
        <v>4</v>
      </c>
      <c r="H633" s="93">
        <v>16344</v>
      </c>
      <c r="I633" s="106">
        <v>15653</v>
      </c>
      <c r="J633" s="81" t="s">
        <v>7</v>
      </c>
      <c r="K633" s="106">
        <v>691</v>
      </c>
      <c r="L633" s="94">
        <v>1.720617529880478E-2</v>
      </c>
      <c r="M633" s="95">
        <v>1.1742713909423061E-2</v>
      </c>
      <c r="N633" s="107">
        <f t="shared" si="200"/>
        <v>346</v>
      </c>
      <c r="O633" s="107">
        <f t="shared" si="201"/>
        <v>346</v>
      </c>
      <c r="P633" s="108">
        <f t="shared" si="202"/>
        <v>2943</v>
      </c>
      <c r="Q633" s="96" t="str">
        <f t="shared" si="203"/>
        <v>YES</v>
      </c>
      <c r="R633" s="109">
        <f t="shared" si="204"/>
        <v>589</v>
      </c>
      <c r="S633" s="85" t="str">
        <f t="shared" si="205"/>
        <v/>
      </c>
      <c r="T633" s="78">
        <f t="shared" si="206"/>
        <v>1.1742713909423061E-2</v>
      </c>
      <c r="U633" s="104">
        <f t="shared" si="207"/>
        <v>0.69421361203160847</v>
      </c>
      <c r="W633" s="13" t="str">
        <f t="shared" si="208"/>
        <v>Lab</v>
      </c>
      <c r="X633" s="13" t="str">
        <f t="shared" si="209"/>
        <v>Con</v>
      </c>
      <c r="Y633" s="13" t="str">
        <f t="shared" si="210"/>
        <v>Lab</v>
      </c>
      <c r="Z633" s="13" t="str">
        <f t="shared" si="211"/>
        <v>Lab</v>
      </c>
      <c r="AA633" s="13" t="str">
        <f>J633</f>
        <v>Lab</v>
      </c>
      <c r="AB633" s="13" t="str">
        <f>J633</f>
        <v>Lab</v>
      </c>
      <c r="AC633" s="13" t="str">
        <f>J633</f>
        <v>Lab</v>
      </c>
    </row>
    <row r="634" spans="1:29" ht="15.75" x14ac:dyDescent="0.25">
      <c r="A634" s="100" t="s">
        <v>643</v>
      </c>
      <c r="B634" s="101" t="s">
        <v>663</v>
      </c>
      <c r="C634" s="102">
        <v>2010</v>
      </c>
      <c r="D634" s="103">
        <v>72835</v>
      </c>
      <c r="E634" s="103">
        <v>48974</v>
      </c>
      <c r="F634" s="78">
        <f t="shared" si="199"/>
        <v>0.67239651266561407</v>
      </c>
      <c r="G634" s="81" t="s">
        <v>4</v>
      </c>
      <c r="H634" s="93">
        <v>19358</v>
      </c>
      <c r="I634" s="106">
        <v>16376</v>
      </c>
      <c r="J634" s="81" t="s">
        <v>7</v>
      </c>
      <c r="K634" s="106">
        <v>2982</v>
      </c>
      <c r="L634" s="94">
        <v>6.0889451545718135E-2</v>
      </c>
      <c r="M634" s="95">
        <v>4.0941854877462755E-2</v>
      </c>
      <c r="N634" s="107">
        <f t="shared" si="200"/>
        <v>1492</v>
      </c>
      <c r="O634" s="107">
        <f t="shared" si="201"/>
        <v>1492</v>
      </c>
      <c r="P634" s="108">
        <f t="shared" si="202"/>
        <v>3642</v>
      </c>
      <c r="Q634" s="96" t="str">
        <f t="shared" si="203"/>
        <v>YES</v>
      </c>
      <c r="R634" s="109">
        <f t="shared" si="204"/>
        <v>729</v>
      </c>
      <c r="S634" s="85" t="str">
        <f t="shared" si="205"/>
        <v/>
      </c>
      <c r="T634" s="78">
        <f t="shared" si="206"/>
        <v>4.0941854877462755E-2</v>
      </c>
      <c r="U634" s="104">
        <f t="shared" si="207"/>
        <v>0.71333836754307678</v>
      </c>
      <c r="W634" s="13" t="str">
        <f t="shared" si="208"/>
        <v>Lab</v>
      </c>
      <c r="X634" s="13" t="str">
        <f t="shared" si="209"/>
        <v>Con</v>
      </c>
      <c r="Y634" s="13" t="str">
        <f t="shared" si="210"/>
        <v>Lab</v>
      </c>
      <c r="Z634" s="13" t="str">
        <f t="shared" si="211"/>
        <v>Lab</v>
      </c>
      <c r="AA634" s="13" t="str">
        <f>J634</f>
        <v>Lab</v>
      </c>
      <c r="AB634" s="13" t="str">
        <f>J634</f>
        <v>Lab</v>
      </c>
      <c r="AC634" s="13" t="str">
        <f>J634</f>
        <v>Lab</v>
      </c>
    </row>
    <row r="635" spans="1:29" ht="15.75" x14ac:dyDescent="0.25">
      <c r="A635" s="100" t="s">
        <v>644</v>
      </c>
      <c r="B635" s="101" t="s">
        <v>663</v>
      </c>
      <c r="C635" s="102">
        <v>2010</v>
      </c>
      <c r="D635" s="103">
        <v>72145</v>
      </c>
      <c r="E635" s="103">
        <v>50931</v>
      </c>
      <c r="F635" s="78">
        <f t="shared" si="199"/>
        <v>0.70595328851618266</v>
      </c>
      <c r="G635" s="81" t="s">
        <v>4</v>
      </c>
      <c r="H635" s="93">
        <v>27770</v>
      </c>
      <c r="I635" s="106">
        <v>11906</v>
      </c>
      <c r="J635" s="81" t="s">
        <v>8</v>
      </c>
      <c r="K635" s="106">
        <v>15864</v>
      </c>
      <c r="L635" s="94">
        <v>0.31148023796901692</v>
      </c>
      <c r="M635" s="95">
        <v>0.21989049830203064</v>
      </c>
      <c r="N635" s="107">
        <f t="shared" si="200"/>
        <v>7933</v>
      </c>
      <c r="O635" s="107">
        <f t="shared" si="201"/>
        <v>7933</v>
      </c>
      <c r="P635" s="108">
        <f t="shared" si="202"/>
        <v>3608</v>
      </c>
      <c r="Q635" s="96" t="str">
        <f t="shared" si="203"/>
        <v/>
      </c>
      <c r="R635" s="109">
        <f t="shared" si="204"/>
        <v>722</v>
      </c>
      <c r="S635" s="85" t="str">
        <f t="shared" si="205"/>
        <v/>
      </c>
      <c r="T635" s="78">
        <f t="shared" si="206"/>
        <v>0.21989049830203064</v>
      </c>
      <c r="U635" s="104">
        <f t="shared" si="207"/>
        <v>0.92584378681821333</v>
      </c>
      <c r="W635" s="13" t="str">
        <f t="shared" si="208"/>
        <v>Con</v>
      </c>
      <c r="X635" s="13" t="str">
        <f t="shared" si="209"/>
        <v>Con</v>
      </c>
      <c r="Y635" s="13" t="str">
        <f t="shared" si="210"/>
        <v>Con</v>
      </c>
      <c r="Z635" s="13" t="str">
        <f t="shared" si="211"/>
        <v>Con</v>
      </c>
      <c r="AA635" s="13" t="str">
        <f t="shared" ref="AA635:AA641" si="221">G635</f>
        <v>Con</v>
      </c>
      <c r="AB635" s="13" t="str">
        <f>G635</f>
        <v>Con</v>
      </c>
      <c r="AC635" s="13" t="str">
        <f t="shared" ref="AC635:AC644" si="222">G635</f>
        <v>Con</v>
      </c>
    </row>
    <row r="636" spans="1:29" ht="15.75" x14ac:dyDescent="0.25">
      <c r="A636" s="100" t="s">
        <v>645</v>
      </c>
      <c r="B636" s="101" t="s">
        <v>663</v>
      </c>
      <c r="C636" s="102">
        <v>2010</v>
      </c>
      <c r="D636" s="103">
        <v>72807</v>
      </c>
      <c r="E636" s="103">
        <v>54093</v>
      </c>
      <c r="F636" s="78">
        <f t="shared" si="199"/>
        <v>0.74296427541307841</v>
      </c>
      <c r="G636" s="81" t="s">
        <v>4</v>
      </c>
      <c r="H636" s="93">
        <v>27213</v>
      </c>
      <c r="I636" s="106">
        <v>20459</v>
      </c>
      <c r="J636" s="81" t="s">
        <v>8</v>
      </c>
      <c r="K636" s="106">
        <v>6754</v>
      </c>
      <c r="L636" s="94">
        <v>0.12485903906235557</v>
      </c>
      <c r="M636" s="95">
        <v>9.2765805485736264E-2</v>
      </c>
      <c r="N636" s="107">
        <f t="shared" si="200"/>
        <v>3378</v>
      </c>
      <c r="O636" s="107">
        <f t="shared" si="201"/>
        <v>3378</v>
      </c>
      <c r="P636" s="108">
        <f t="shared" si="202"/>
        <v>3641</v>
      </c>
      <c r="Q636" s="96" t="str">
        <f t="shared" si="203"/>
        <v/>
      </c>
      <c r="R636" s="109">
        <f t="shared" si="204"/>
        <v>729</v>
      </c>
      <c r="S636" s="85" t="str">
        <f t="shared" si="205"/>
        <v/>
      </c>
      <c r="T636" s="78">
        <f t="shared" si="206"/>
        <v>9.2765805485736264E-2</v>
      </c>
      <c r="U636" s="104">
        <f t="shared" si="207"/>
        <v>0.83573008089881462</v>
      </c>
      <c r="W636" s="13" t="str">
        <f t="shared" si="208"/>
        <v>Con</v>
      </c>
      <c r="X636" s="13" t="str">
        <f t="shared" si="209"/>
        <v>Con</v>
      </c>
      <c r="Y636" s="13" t="str">
        <f t="shared" si="210"/>
        <v>Con</v>
      </c>
      <c r="Z636" s="13" t="str">
        <f t="shared" si="211"/>
        <v>LD</v>
      </c>
      <c r="AA636" s="13" t="str">
        <f t="shared" si="221"/>
        <v>Con</v>
      </c>
      <c r="AB636" s="13" t="str">
        <f>J636</f>
        <v>LD</v>
      </c>
      <c r="AC636" s="13" t="str">
        <f t="shared" si="222"/>
        <v>Con</v>
      </c>
    </row>
    <row r="637" spans="1:29" ht="15.75" x14ac:dyDescent="0.25">
      <c r="A637" s="100" t="s">
        <v>646</v>
      </c>
      <c r="B637" s="101" t="s">
        <v>664</v>
      </c>
      <c r="C637" s="102">
        <v>2010</v>
      </c>
      <c r="D637" s="103">
        <v>59607</v>
      </c>
      <c r="E637" s="103">
        <v>39259</v>
      </c>
      <c r="F637" s="78">
        <f t="shared" si="199"/>
        <v>0.65863069773684302</v>
      </c>
      <c r="G637" s="81" t="s">
        <v>7</v>
      </c>
      <c r="H637" s="93">
        <v>17865</v>
      </c>
      <c r="I637" s="106">
        <v>13290</v>
      </c>
      <c r="J637" s="81" t="s">
        <v>4</v>
      </c>
      <c r="K637" s="106">
        <v>4575</v>
      </c>
      <c r="L637" s="94">
        <v>0.11653378843067831</v>
      </c>
      <c r="M637" s="95">
        <v>7.6752730384015297E-2</v>
      </c>
      <c r="N637" s="107">
        <f t="shared" si="200"/>
        <v>2288</v>
      </c>
      <c r="O637" s="107" t="str">
        <f t="shared" si="201"/>
        <v/>
      </c>
      <c r="P637" s="108">
        <f t="shared" si="202"/>
        <v>2981</v>
      </c>
      <c r="Q637" s="96" t="str">
        <f t="shared" si="203"/>
        <v/>
      </c>
      <c r="R637" s="109">
        <f t="shared" si="204"/>
        <v>597</v>
      </c>
      <c r="S637" s="85" t="str">
        <f t="shared" si="205"/>
        <v/>
      </c>
      <c r="T637" s="78">
        <f t="shared" si="206"/>
        <v>7.6752730384015297E-2</v>
      </c>
      <c r="U637" s="104">
        <f t="shared" si="207"/>
        <v>0.73538342812085833</v>
      </c>
      <c r="W637" s="13" t="str">
        <f t="shared" si="208"/>
        <v>Lab</v>
      </c>
      <c r="X637" s="13" t="str">
        <f t="shared" si="209"/>
        <v>Lab</v>
      </c>
      <c r="Y637" s="13" t="str">
        <f t="shared" si="210"/>
        <v>Con</v>
      </c>
      <c r="Z637" s="13" t="str">
        <f t="shared" si="211"/>
        <v>Con</v>
      </c>
      <c r="AA637" s="13" t="str">
        <f t="shared" si="221"/>
        <v>Lab</v>
      </c>
      <c r="AB637" s="13" t="str">
        <f t="shared" ref="AB637:AB644" si="223">G637</f>
        <v>Lab</v>
      </c>
      <c r="AC637" s="13" t="str">
        <f t="shared" si="222"/>
        <v>Lab</v>
      </c>
    </row>
    <row r="638" spans="1:29" ht="15.75" x14ac:dyDescent="0.25">
      <c r="A638" s="100" t="s">
        <v>647</v>
      </c>
      <c r="B638" s="101" t="s">
        <v>664</v>
      </c>
      <c r="C638" s="102">
        <v>2010</v>
      </c>
      <c r="D638" s="103">
        <v>72473</v>
      </c>
      <c r="E638" s="103">
        <v>41701</v>
      </c>
      <c r="F638" s="78">
        <f t="shared" si="199"/>
        <v>0.57540049397706727</v>
      </c>
      <c r="G638" s="81" t="s">
        <v>7</v>
      </c>
      <c r="H638" s="93">
        <v>17892</v>
      </c>
      <c r="I638" s="106">
        <v>13555</v>
      </c>
      <c r="J638" s="81" t="s">
        <v>4</v>
      </c>
      <c r="K638" s="106">
        <v>4337</v>
      </c>
      <c r="L638" s="94">
        <v>0.10400230210306707</v>
      </c>
      <c r="M638" s="95">
        <v>5.9842976004856982E-2</v>
      </c>
      <c r="N638" s="107">
        <f t="shared" si="200"/>
        <v>2169</v>
      </c>
      <c r="O638" s="107" t="str">
        <f t="shared" si="201"/>
        <v/>
      </c>
      <c r="P638" s="108">
        <f t="shared" si="202"/>
        <v>3624</v>
      </c>
      <c r="Q638" s="96" t="str">
        <f t="shared" si="203"/>
        <v/>
      </c>
      <c r="R638" s="109">
        <f t="shared" si="204"/>
        <v>725</v>
      </c>
      <c r="S638" s="85" t="str">
        <f t="shared" si="205"/>
        <v/>
      </c>
      <c r="T638" s="78">
        <f t="shared" si="206"/>
        <v>5.9842976004856982E-2</v>
      </c>
      <c r="U638" s="104">
        <f t="shared" si="207"/>
        <v>0.63524346998192427</v>
      </c>
      <c r="W638" s="13" t="str">
        <f t="shared" si="208"/>
        <v>Lab</v>
      </c>
      <c r="X638" s="13" t="str">
        <f t="shared" si="209"/>
        <v>Lab</v>
      </c>
      <c r="Y638" s="13" t="str">
        <f t="shared" si="210"/>
        <v>Con</v>
      </c>
      <c r="Z638" s="13" t="str">
        <f t="shared" si="211"/>
        <v>Con</v>
      </c>
      <c r="AA638" s="13" t="str">
        <f t="shared" si="221"/>
        <v>Lab</v>
      </c>
      <c r="AB638" s="13" t="str">
        <f t="shared" si="223"/>
        <v>Lab</v>
      </c>
      <c r="AC638" s="13" t="str">
        <f t="shared" si="222"/>
        <v>Lab</v>
      </c>
    </row>
    <row r="639" spans="1:29" ht="15.75" x14ac:dyDescent="0.25">
      <c r="A639" s="100" t="s">
        <v>648</v>
      </c>
      <c r="B639" s="101" t="s">
        <v>662</v>
      </c>
      <c r="C639" s="102">
        <v>2010</v>
      </c>
      <c r="D639" s="103">
        <v>74001</v>
      </c>
      <c r="E639" s="103">
        <v>48397</v>
      </c>
      <c r="F639" s="78">
        <f t="shared" si="199"/>
        <v>0.65400467561249176</v>
      </c>
      <c r="G639" s="81" t="s">
        <v>4</v>
      </c>
      <c r="H639" s="93">
        <v>23458</v>
      </c>
      <c r="I639" s="106">
        <v>12353</v>
      </c>
      <c r="J639" s="81" t="s">
        <v>8</v>
      </c>
      <c r="K639" s="106">
        <v>11105</v>
      </c>
      <c r="L639" s="94">
        <v>0.22945637126268156</v>
      </c>
      <c r="M639" s="95">
        <v>0.15006553965486952</v>
      </c>
      <c r="N639" s="107">
        <f t="shared" si="200"/>
        <v>5553</v>
      </c>
      <c r="O639" s="107">
        <f t="shared" si="201"/>
        <v>5553</v>
      </c>
      <c r="P639" s="108">
        <f t="shared" si="202"/>
        <v>3701</v>
      </c>
      <c r="Q639" s="96" t="str">
        <f t="shared" si="203"/>
        <v/>
      </c>
      <c r="R639" s="109">
        <f t="shared" si="204"/>
        <v>741</v>
      </c>
      <c r="S639" s="85" t="str">
        <f t="shared" si="205"/>
        <v/>
      </c>
      <c r="T639" s="78">
        <f t="shared" si="206"/>
        <v>0.15006553965486952</v>
      </c>
      <c r="U639" s="104">
        <f t="shared" si="207"/>
        <v>0.80407021526736133</v>
      </c>
      <c r="W639" s="13" t="str">
        <f t="shared" si="208"/>
        <v>Con</v>
      </c>
      <c r="X639" s="13" t="str">
        <f t="shared" si="209"/>
        <v>Con</v>
      </c>
      <c r="Y639" s="13" t="str">
        <f t="shared" si="210"/>
        <v>Con</v>
      </c>
      <c r="Z639" s="13" t="str">
        <f t="shared" si="211"/>
        <v>LD</v>
      </c>
      <c r="AA639" s="13" t="str">
        <f t="shared" si="221"/>
        <v>Con</v>
      </c>
      <c r="AB639" s="13" t="str">
        <f t="shared" si="223"/>
        <v>Con</v>
      </c>
      <c r="AC639" s="13" t="str">
        <f t="shared" si="222"/>
        <v>Con</v>
      </c>
    </row>
    <row r="640" spans="1:29" ht="15.75" x14ac:dyDescent="0.25">
      <c r="A640" s="100" t="s">
        <v>649</v>
      </c>
      <c r="B640" s="101" t="s">
        <v>662</v>
      </c>
      <c r="C640" s="102">
        <v>2010</v>
      </c>
      <c r="D640" s="103">
        <v>75945</v>
      </c>
      <c r="E640" s="103">
        <v>49123</v>
      </c>
      <c r="F640" s="78">
        <f t="shared" si="199"/>
        <v>0.6468233590098097</v>
      </c>
      <c r="G640" s="81" t="s">
        <v>4</v>
      </c>
      <c r="H640" s="93">
        <v>25416</v>
      </c>
      <c r="I640" s="106">
        <v>13687</v>
      </c>
      <c r="J640" s="81" t="s">
        <v>8</v>
      </c>
      <c r="K640" s="106">
        <v>11729</v>
      </c>
      <c r="L640" s="94">
        <v>0.23876799055432282</v>
      </c>
      <c r="M640" s="95">
        <v>0.15444071367436962</v>
      </c>
      <c r="N640" s="107">
        <f t="shared" si="200"/>
        <v>5865</v>
      </c>
      <c r="O640" s="107">
        <f t="shared" si="201"/>
        <v>5865</v>
      </c>
      <c r="P640" s="108">
        <f t="shared" si="202"/>
        <v>3798</v>
      </c>
      <c r="Q640" s="96" t="str">
        <f t="shared" si="203"/>
        <v/>
      </c>
      <c r="R640" s="109">
        <f t="shared" si="204"/>
        <v>760</v>
      </c>
      <c r="S640" s="85" t="str">
        <f t="shared" si="205"/>
        <v/>
      </c>
      <c r="T640" s="78">
        <f t="shared" si="206"/>
        <v>0.15444071367436962</v>
      </c>
      <c r="U640" s="104">
        <f t="shared" si="207"/>
        <v>0.80126407268417932</v>
      </c>
      <c r="W640" s="13" t="str">
        <f t="shared" si="208"/>
        <v>Con</v>
      </c>
      <c r="X640" s="13" t="str">
        <f t="shared" si="209"/>
        <v>Con</v>
      </c>
      <c r="Y640" s="13" t="str">
        <f t="shared" si="210"/>
        <v>Con</v>
      </c>
      <c r="Z640" s="13" t="str">
        <f t="shared" si="211"/>
        <v>LD</v>
      </c>
      <c r="AA640" s="13" t="str">
        <f t="shared" si="221"/>
        <v>Con</v>
      </c>
      <c r="AB640" s="13" t="str">
        <f t="shared" si="223"/>
        <v>Con</v>
      </c>
      <c r="AC640" s="13" t="str">
        <f t="shared" si="222"/>
        <v>Con</v>
      </c>
    </row>
    <row r="641" spans="1:29" ht="15.75" x14ac:dyDescent="0.25">
      <c r="A641" s="100" t="s">
        <v>650</v>
      </c>
      <c r="B641" s="101" t="s">
        <v>663</v>
      </c>
      <c r="C641" s="102">
        <v>2010</v>
      </c>
      <c r="D641" s="103">
        <v>65544</v>
      </c>
      <c r="E641" s="103">
        <v>45968</v>
      </c>
      <c r="F641" s="78">
        <f t="shared" si="199"/>
        <v>0.70133040400341751</v>
      </c>
      <c r="G641" s="81" t="s">
        <v>4</v>
      </c>
      <c r="H641" s="93">
        <v>21922</v>
      </c>
      <c r="I641" s="106">
        <v>12472</v>
      </c>
      <c r="J641" s="81" t="s">
        <v>7</v>
      </c>
      <c r="K641" s="106">
        <v>9450</v>
      </c>
      <c r="L641" s="94">
        <v>0.20557779324747649</v>
      </c>
      <c r="M641" s="95">
        <v>0.14417795679238374</v>
      </c>
      <c r="N641" s="107">
        <f t="shared" si="200"/>
        <v>4726</v>
      </c>
      <c r="O641" s="107">
        <f t="shared" si="201"/>
        <v>4726</v>
      </c>
      <c r="P641" s="108">
        <f t="shared" si="202"/>
        <v>3278</v>
      </c>
      <c r="Q641" s="96" t="str">
        <f t="shared" si="203"/>
        <v/>
      </c>
      <c r="R641" s="109">
        <f t="shared" si="204"/>
        <v>656</v>
      </c>
      <c r="S641" s="85" t="str">
        <f t="shared" si="205"/>
        <v/>
      </c>
      <c r="T641" s="78">
        <f t="shared" si="206"/>
        <v>0.14417795679238374</v>
      </c>
      <c r="U641" s="104">
        <f t="shared" si="207"/>
        <v>0.84550836079580127</v>
      </c>
      <c r="W641" s="13" t="str">
        <f t="shared" si="208"/>
        <v>Con</v>
      </c>
      <c r="X641" s="13" t="str">
        <f t="shared" si="209"/>
        <v>Con</v>
      </c>
      <c r="Y641" s="13" t="str">
        <f t="shared" si="210"/>
        <v>Con</v>
      </c>
      <c r="Z641" s="13" t="str">
        <f t="shared" si="211"/>
        <v>Con</v>
      </c>
      <c r="AA641" s="13" t="str">
        <f t="shared" si="221"/>
        <v>Con</v>
      </c>
      <c r="AB641" s="13" t="str">
        <f t="shared" si="223"/>
        <v>Con</v>
      </c>
      <c r="AC641" s="13" t="str">
        <f t="shared" si="222"/>
        <v>Con</v>
      </c>
    </row>
    <row r="642" spans="1:29" ht="15.75" x14ac:dyDescent="0.25">
      <c r="A642" s="100" t="s">
        <v>651</v>
      </c>
      <c r="B642" s="101" t="s">
        <v>672</v>
      </c>
      <c r="C642" s="102">
        <v>2010</v>
      </c>
      <c r="D642" s="103">
        <v>50872</v>
      </c>
      <c r="E642" s="103">
        <v>32976</v>
      </c>
      <c r="F642" s="78">
        <f t="shared" ref="F642:F705" si="224">E642/D642</f>
        <v>0.64821512816480575</v>
      </c>
      <c r="G642" s="81" t="s">
        <v>7</v>
      </c>
      <c r="H642" s="93">
        <v>12161</v>
      </c>
      <c r="I642" s="106">
        <v>8503</v>
      </c>
      <c r="J642" s="81" t="s">
        <v>8</v>
      </c>
      <c r="K642" s="106">
        <v>3658</v>
      </c>
      <c r="L642" s="94">
        <v>0.11092916060164969</v>
      </c>
      <c r="M642" s="95">
        <v>7.1905960056612678E-2</v>
      </c>
      <c r="N642" s="107">
        <f t="shared" ref="N642:N651" si="225">EVEN(K642+1)/2</f>
        <v>1830</v>
      </c>
      <c r="O642" s="107" t="str">
        <f t="shared" ref="O642:O705" si="226">IF(G642="con",N642,"")</f>
        <v/>
      </c>
      <c r="P642" s="108">
        <f t="shared" ref="P642:P651" si="227">ROUNDUP((D642/10)/2,0)</f>
        <v>2544</v>
      </c>
      <c r="Q642" s="96" t="str">
        <f t="shared" ref="Q642:Q705" si="228">IF(P642&gt;K642,"YES","")</f>
        <v/>
      </c>
      <c r="R642" s="109">
        <f t="shared" ref="R642:R651" si="229">ROUNDUP(D642/100,0)</f>
        <v>509</v>
      </c>
      <c r="S642" s="85" t="str">
        <f t="shared" ref="S642:S705" si="230">IF(R642&gt;K642,"YES","")</f>
        <v/>
      </c>
      <c r="T642" s="78">
        <f t="shared" ref="T642:T651" si="231">K642/D642</f>
        <v>7.1905960056612678E-2</v>
      </c>
      <c r="U642" s="104">
        <f t="shared" ref="U642:U705" si="232">F642+T642</f>
        <v>0.7201210882214184</v>
      </c>
      <c r="W642" s="13" t="str">
        <f t="shared" ref="W642:W651" si="233">IF(Q642="YES",J642,G642)</f>
        <v>Lab</v>
      </c>
      <c r="X642" s="13" t="str">
        <f t="shared" ref="X642:X651" si="234">IF(S642="YES",J642,G642)</f>
        <v>Lab</v>
      </c>
      <c r="Y642" s="13" t="str">
        <f t="shared" ref="Y642:Y651" si="235">IF(U642&lt;74%,J642,G642)</f>
        <v>LD</v>
      </c>
      <c r="Z642" s="13" t="str">
        <f t="shared" ref="Z642:Z651" si="236">IF(U642&lt;84.5%,J642,G642)</f>
        <v>LD</v>
      </c>
      <c r="AA642" s="13" t="str">
        <f>J642</f>
        <v>LD</v>
      </c>
      <c r="AB642" s="13" t="str">
        <f t="shared" si="223"/>
        <v>Lab</v>
      </c>
      <c r="AC642" s="13" t="str">
        <f t="shared" si="222"/>
        <v>Lab</v>
      </c>
    </row>
    <row r="643" spans="1:29" ht="15.75" x14ac:dyDescent="0.25">
      <c r="A643" s="100" t="s">
        <v>652</v>
      </c>
      <c r="B643" s="101" t="s">
        <v>662</v>
      </c>
      <c r="C643" s="102">
        <v>2010</v>
      </c>
      <c r="D643" s="103">
        <v>74175</v>
      </c>
      <c r="E643" s="103">
        <v>48151</v>
      </c>
      <c r="F643" s="78">
        <f t="shared" si="224"/>
        <v>0.64915402763734409</v>
      </c>
      <c r="G643" s="81" t="s">
        <v>4</v>
      </c>
      <c r="H643" s="93">
        <v>23423</v>
      </c>
      <c r="I643" s="106">
        <v>13863</v>
      </c>
      <c r="J643" s="81" t="s">
        <v>8</v>
      </c>
      <c r="K643" s="106">
        <v>9560</v>
      </c>
      <c r="L643" s="94">
        <v>0.19854208635334678</v>
      </c>
      <c r="M643" s="95">
        <v>0.12888439501179644</v>
      </c>
      <c r="N643" s="107">
        <f t="shared" si="225"/>
        <v>4781</v>
      </c>
      <c r="O643" s="107">
        <f t="shared" si="226"/>
        <v>4781</v>
      </c>
      <c r="P643" s="108">
        <f t="shared" si="227"/>
        <v>3709</v>
      </c>
      <c r="Q643" s="96" t="str">
        <f t="shared" si="228"/>
        <v/>
      </c>
      <c r="R643" s="109">
        <f t="shared" si="229"/>
        <v>742</v>
      </c>
      <c r="S643" s="85" t="str">
        <f t="shared" si="230"/>
        <v/>
      </c>
      <c r="T643" s="78">
        <f t="shared" si="231"/>
        <v>0.12888439501179644</v>
      </c>
      <c r="U643" s="104">
        <f t="shared" si="232"/>
        <v>0.77803842264914058</v>
      </c>
      <c r="W643" s="13" t="str">
        <f t="shared" si="233"/>
        <v>Con</v>
      </c>
      <c r="X643" s="13" t="str">
        <f t="shared" si="234"/>
        <v>Con</v>
      </c>
      <c r="Y643" s="13" t="str">
        <f t="shared" si="235"/>
        <v>Con</v>
      </c>
      <c r="Z643" s="13" t="str">
        <f t="shared" si="236"/>
        <v>LD</v>
      </c>
      <c r="AA643" s="13" t="str">
        <f>G643</f>
        <v>Con</v>
      </c>
      <c r="AB643" s="13" t="str">
        <f t="shared" si="223"/>
        <v>Con</v>
      </c>
      <c r="AC643" s="13" t="str">
        <f t="shared" si="222"/>
        <v>Con</v>
      </c>
    </row>
    <row r="644" spans="1:29" ht="15.75" x14ac:dyDescent="0.25">
      <c r="A644" s="100" t="s">
        <v>653</v>
      </c>
      <c r="B644" s="101" t="s">
        <v>664</v>
      </c>
      <c r="C644" s="102">
        <v>2010</v>
      </c>
      <c r="D644" s="103">
        <v>70201</v>
      </c>
      <c r="E644" s="103">
        <v>51308</v>
      </c>
      <c r="F644" s="78">
        <f t="shared" si="224"/>
        <v>0.73087277959003438</v>
      </c>
      <c r="G644" s="81" t="s">
        <v>4</v>
      </c>
      <c r="H644" s="93">
        <v>26877</v>
      </c>
      <c r="I644" s="106">
        <v>11033</v>
      </c>
      <c r="J644" s="81" t="s">
        <v>8</v>
      </c>
      <c r="K644" s="106">
        <v>15844</v>
      </c>
      <c r="L644" s="94">
        <v>0.30880174631636392</v>
      </c>
      <c r="M644" s="95">
        <v>0.22569479067249754</v>
      </c>
      <c r="N644" s="107">
        <f t="shared" si="225"/>
        <v>7923</v>
      </c>
      <c r="O644" s="107">
        <f t="shared" si="226"/>
        <v>7923</v>
      </c>
      <c r="P644" s="108">
        <f t="shared" si="227"/>
        <v>3511</v>
      </c>
      <c r="Q644" s="96" t="str">
        <f t="shared" si="228"/>
        <v/>
      </c>
      <c r="R644" s="109">
        <f t="shared" si="229"/>
        <v>703</v>
      </c>
      <c r="S644" s="85" t="str">
        <f t="shared" si="230"/>
        <v/>
      </c>
      <c r="T644" s="78">
        <f t="shared" si="231"/>
        <v>0.22569479067249754</v>
      </c>
      <c r="U644" s="104">
        <f t="shared" si="232"/>
        <v>0.95656757026253192</v>
      </c>
      <c r="W644" s="13" t="str">
        <f t="shared" si="233"/>
        <v>Con</v>
      </c>
      <c r="X644" s="13" t="str">
        <f t="shared" si="234"/>
        <v>Con</v>
      </c>
      <c r="Y644" s="13" t="str">
        <f t="shared" si="235"/>
        <v>Con</v>
      </c>
      <c r="Z644" s="13" t="str">
        <f t="shared" si="236"/>
        <v>Con</v>
      </c>
      <c r="AA644" s="13" t="str">
        <f>G644</f>
        <v>Con</v>
      </c>
      <c r="AB644" s="13" t="str">
        <f t="shared" si="223"/>
        <v>Con</v>
      </c>
      <c r="AC644" s="13" t="str">
        <f t="shared" si="222"/>
        <v>Con</v>
      </c>
    </row>
    <row r="645" spans="1:29" ht="15.75" x14ac:dyDescent="0.25">
      <c r="A645" s="100" t="s">
        <v>654</v>
      </c>
      <c r="B645" s="101" t="s">
        <v>663</v>
      </c>
      <c r="C645" s="102">
        <v>2010</v>
      </c>
      <c r="D645" s="103">
        <v>76713</v>
      </c>
      <c r="E645" s="103">
        <v>50899</v>
      </c>
      <c r="F645" s="78">
        <f t="shared" si="224"/>
        <v>0.66349901581218307</v>
      </c>
      <c r="G645" s="81" t="s">
        <v>4</v>
      </c>
      <c r="H645" s="93">
        <v>18793</v>
      </c>
      <c r="I645" s="106">
        <v>16150</v>
      </c>
      <c r="J645" s="81" t="s">
        <v>800</v>
      </c>
      <c r="K645" s="106">
        <v>2643</v>
      </c>
      <c r="L645" s="94">
        <v>5.1926363975716615E-2</v>
      </c>
      <c r="M645" s="95">
        <v>3.4453091392593171E-2</v>
      </c>
      <c r="N645" s="107">
        <f t="shared" si="225"/>
        <v>1322</v>
      </c>
      <c r="O645" s="107">
        <f t="shared" si="226"/>
        <v>1322</v>
      </c>
      <c r="P645" s="108">
        <f t="shared" si="227"/>
        <v>3836</v>
      </c>
      <c r="Q645" s="96" t="str">
        <f t="shared" si="228"/>
        <v>YES</v>
      </c>
      <c r="R645" s="109">
        <f t="shared" si="229"/>
        <v>768</v>
      </c>
      <c r="S645" s="85" t="str">
        <f t="shared" si="230"/>
        <v/>
      </c>
      <c r="T645" s="78">
        <f t="shared" si="231"/>
        <v>3.4453091392593171E-2</v>
      </c>
      <c r="U645" s="104">
        <f t="shared" si="232"/>
        <v>0.6979521072047763</v>
      </c>
      <c r="W645" s="13" t="str">
        <f t="shared" si="233"/>
        <v>ICHC</v>
      </c>
      <c r="X645" s="13" t="str">
        <f t="shared" si="234"/>
        <v>Con</v>
      </c>
      <c r="Y645" s="13" t="str">
        <f t="shared" si="235"/>
        <v>ICHC</v>
      </c>
      <c r="Z645" s="13" t="str">
        <f t="shared" si="236"/>
        <v>ICHC</v>
      </c>
      <c r="AA645" s="13" t="str">
        <f>J645</f>
        <v>ICHC</v>
      </c>
      <c r="AB645" s="13" t="str">
        <f>J645</f>
        <v>ICHC</v>
      </c>
      <c r="AC645" s="13" t="str">
        <f>J645</f>
        <v>ICHC</v>
      </c>
    </row>
    <row r="646" spans="1:29" ht="15.75" x14ac:dyDescent="0.25">
      <c r="A646" s="100" t="s">
        <v>655</v>
      </c>
      <c r="B646" s="101" t="s">
        <v>664</v>
      </c>
      <c r="C646" s="102">
        <v>2010</v>
      </c>
      <c r="D646" s="103">
        <v>79923</v>
      </c>
      <c r="E646" s="103">
        <v>40751</v>
      </c>
      <c r="F646" s="78">
        <f t="shared" si="224"/>
        <v>0.50987825782315477</v>
      </c>
      <c r="G646" s="81" t="s">
        <v>7</v>
      </c>
      <c r="H646" s="93">
        <v>17987</v>
      </c>
      <c r="I646" s="106">
        <v>10412</v>
      </c>
      <c r="J646" s="81" t="s">
        <v>4</v>
      </c>
      <c r="K646" s="106">
        <v>7575</v>
      </c>
      <c r="L646" s="94">
        <v>0.18588500895683541</v>
      </c>
      <c r="M646" s="95">
        <v>9.4778724522352767E-2</v>
      </c>
      <c r="N646" s="107">
        <f t="shared" si="225"/>
        <v>3788</v>
      </c>
      <c r="O646" s="107" t="str">
        <f t="shared" si="226"/>
        <v/>
      </c>
      <c r="P646" s="108">
        <f t="shared" si="227"/>
        <v>3997</v>
      </c>
      <c r="Q646" s="96" t="str">
        <f t="shared" si="228"/>
        <v/>
      </c>
      <c r="R646" s="109">
        <f t="shared" si="229"/>
        <v>800</v>
      </c>
      <c r="S646" s="85" t="str">
        <f t="shared" si="230"/>
        <v/>
      </c>
      <c r="T646" s="78">
        <f t="shared" si="231"/>
        <v>9.4778724522352767E-2</v>
      </c>
      <c r="U646" s="104">
        <f t="shared" si="232"/>
        <v>0.60465698234550758</v>
      </c>
      <c r="W646" s="13" t="str">
        <f t="shared" si="233"/>
        <v>Lab</v>
      </c>
      <c r="X646" s="13" t="str">
        <f t="shared" si="234"/>
        <v>Lab</v>
      </c>
      <c r="Y646" s="13" t="str">
        <f t="shared" si="235"/>
        <v>Con</v>
      </c>
      <c r="Z646" s="13" t="str">
        <f t="shared" si="236"/>
        <v>Con</v>
      </c>
      <c r="AA646" s="13" t="str">
        <f>G646</f>
        <v>Lab</v>
      </c>
      <c r="AB646" s="13" t="str">
        <f>G646</f>
        <v>Lab</v>
      </c>
      <c r="AC646" s="13" t="str">
        <f>G646</f>
        <v>Lab</v>
      </c>
    </row>
    <row r="647" spans="1:29" ht="15.75" x14ac:dyDescent="0.25">
      <c r="A647" s="100" t="s">
        <v>656</v>
      </c>
      <c r="B647" s="101" t="s">
        <v>669</v>
      </c>
      <c r="C647" s="102">
        <v>2010</v>
      </c>
      <c r="D647" s="103">
        <v>82314</v>
      </c>
      <c r="E647" s="103">
        <v>57160</v>
      </c>
      <c r="F647" s="78">
        <f t="shared" si="224"/>
        <v>0.69441407294020463</v>
      </c>
      <c r="G647" s="81" t="s">
        <v>8</v>
      </c>
      <c r="H647" s="93">
        <v>31843</v>
      </c>
      <c r="I647" s="106">
        <v>18807</v>
      </c>
      <c r="J647" s="81" t="s">
        <v>4</v>
      </c>
      <c r="K647" s="106">
        <v>13036</v>
      </c>
      <c r="L647" s="94">
        <v>0.22806158152554235</v>
      </c>
      <c r="M647" s="95">
        <v>0.15836917170833636</v>
      </c>
      <c r="N647" s="107">
        <f t="shared" si="225"/>
        <v>6519</v>
      </c>
      <c r="O647" s="107" t="str">
        <f t="shared" si="226"/>
        <v/>
      </c>
      <c r="P647" s="108">
        <f t="shared" si="227"/>
        <v>4116</v>
      </c>
      <c r="Q647" s="96" t="str">
        <f t="shared" si="228"/>
        <v/>
      </c>
      <c r="R647" s="109">
        <f t="shared" si="229"/>
        <v>824</v>
      </c>
      <c r="S647" s="85" t="str">
        <f t="shared" si="230"/>
        <v/>
      </c>
      <c r="T647" s="78">
        <f t="shared" si="231"/>
        <v>0.15836917170833636</v>
      </c>
      <c r="U647" s="104">
        <f t="shared" si="232"/>
        <v>0.85278324464854105</v>
      </c>
      <c r="W647" s="13" t="str">
        <f t="shared" si="233"/>
        <v>LD</v>
      </c>
      <c r="X647" s="13" t="str">
        <f t="shared" si="234"/>
        <v>LD</v>
      </c>
      <c r="Y647" s="13" t="str">
        <f t="shared" si="235"/>
        <v>LD</v>
      </c>
      <c r="Z647" s="13" t="str">
        <f t="shared" si="236"/>
        <v>LD</v>
      </c>
      <c r="AA647" s="13" t="str">
        <f>G647</f>
        <v>LD</v>
      </c>
      <c r="AB647" s="13" t="str">
        <f>G647</f>
        <v>LD</v>
      </c>
      <c r="AC647" s="13" t="str">
        <f>G647</f>
        <v>LD</v>
      </c>
    </row>
    <row r="648" spans="1:29" ht="15.75" x14ac:dyDescent="0.25">
      <c r="A648" s="100" t="s">
        <v>657</v>
      </c>
      <c r="B648" s="101" t="s">
        <v>672</v>
      </c>
      <c r="C648" s="102">
        <v>2010</v>
      </c>
      <c r="D648" s="103">
        <v>50075</v>
      </c>
      <c r="E648" s="103">
        <v>34444</v>
      </c>
      <c r="F648" s="78">
        <f t="shared" si="224"/>
        <v>0.68784822765851228</v>
      </c>
      <c r="G648" s="81" t="s">
        <v>7</v>
      </c>
      <c r="H648" s="93">
        <v>11490</v>
      </c>
      <c r="I648" s="106">
        <v>9029</v>
      </c>
      <c r="J648" s="81" t="s">
        <v>9</v>
      </c>
      <c r="K648" s="106">
        <v>2461</v>
      </c>
      <c r="L648" s="94">
        <v>7.1449309023342233E-2</v>
      </c>
      <c r="M648" s="95">
        <v>4.9146280579131306E-2</v>
      </c>
      <c r="N648" s="107">
        <f t="shared" si="225"/>
        <v>1231</v>
      </c>
      <c r="O648" s="107" t="str">
        <f t="shared" si="226"/>
        <v/>
      </c>
      <c r="P648" s="108">
        <f t="shared" si="227"/>
        <v>2504</v>
      </c>
      <c r="Q648" s="96" t="str">
        <f t="shared" si="228"/>
        <v>YES</v>
      </c>
      <c r="R648" s="109">
        <f t="shared" si="229"/>
        <v>501</v>
      </c>
      <c r="S648" s="85" t="str">
        <f t="shared" si="230"/>
        <v/>
      </c>
      <c r="T648" s="78">
        <f t="shared" si="231"/>
        <v>4.9146280579131306E-2</v>
      </c>
      <c r="U648" s="104">
        <f t="shared" si="232"/>
        <v>0.73699450823764356</v>
      </c>
      <c r="W648" s="13" t="str">
        <f t="shared" si="233"/>
        <v>PC</v>
      </c>
      <c r="X648" s="13" t="str">
        <f t="shared" si="234"/>
        <v>Lab</v>
      </c>
      <c r="Y648" s="13" t="str">
        <f t="shared" si="235"/>
        <v>PC</v>
      </c>
      <c r="Z648" s="13" t="str">
        <f t="shared" si="236"/>
        <v>PC</v>
      </c>
      <c r="AA648" s="13" t="str">
        <f>J648</f>
        <v>PC</v>
      </c>
      <c r="AB648" s="13" t="str">
        <f>G648</f>
        <v>Lab</v>
      </c>
      <c r="AC648" s="13" t="str">
        <f>G648</f>
        <v>Lab</v>
      </c>
    </row>
    <row r="649" spans="1:29" ht="15.75" x14ac:dyDescent="0.25">
      <c r="A649" s="100" t="s">
        <v>658</v>
      </c>
      <c r="B649" s="101" t="s">
        <v>667</v>
      </c>
      <c r="C649" s="102">
        <v>2010</v>
      </c>
      <c r="D649" s="103">
        <v>76439</v>
      </c>
      <c r="E649" s="103">
        <v>46483</v>
      </c>
      <c r="F649" s="78">
        <f t="shared" si="224"/>
        <v>0.60810580986145812</v>
      </c>
      <c r="G649" s="81" t="s">
        <v>7</v>
      </c>
      <c r="H649" s="93">
        <v>18573</v>
      </c>
      <c r="I649" s="106">
        <v>12122</v>
      </c>
      <c r="J649" s="81" t="s">
        <v>4</v>
      </c>
      <c r="K649" s="106">
        <v>6451</v>
      </c>
      <c r="L649" s="94">
        <v>0.13878192027192701</v>
      </c>
      <c r="M649" s="95">
        <v>8.4394092021088718E-2</v>
      </c>
      <c r="N649" s="107">
        <f t="shared" si="225"/>
        <v>3226</v>
      </c>
      <c r="O649" s="107" t="str">
        <f t="shared" si="226"/>
        <v/>
      </c>
      <c r="P649" s="108">
        <f t="shared" si="227"/>
        <v>3822</v>
      </c>
      <c r="Q649" s="96" t="str">
        <f t="shared" si="228"/>
        <v/>
      </c>
      <c r="R649" s="109">
        <f t="shared" si="229"/>
        <v>765</v>
      </c>
      <c r="S649" s="85" t="str">
        <f t="shared" si="230"/>
        <v/>
      </c>
      <c r="T649" s="78">
        <f t="shared" si="231"/>
        <v>8.4394092021088718E-2</v>
      </c>
      <c r="U649" s="104">
        <f t="shared" si="232"/>
        <v>0.69249990188254684</v>
      </c>
      <c r="W649" s="13" t="str">
        <f t="shared" si="233"/>
        <v>Lab</v>
      </c>
      <c r="X649" s="13" t="str">
        <f t="shared" si="234"/>
        <v>Lab</v>
      </c>
      <c r="Y649" s="13" t="str">
        <f t="shared" si="235"/>
        <v>Con</v>
      </c>
      <c r="Z649" s="13" t="str">
        <f t="shared" si="236"/>
        <v>Con</v>
      </c>
      <c r="AA649" s="13" t="str">
        <f>G649</f>
        <v>Lab</v>
      </c>
      <c r="AB649" s="13" t="str">
        <f>G649</f>
        <v>Lab</v>
      </c>
      <c r="AC649" s="13" t="str">
        <f>G649</f>
        <v>Lab</v>
      </c>
    </row>
    <row r="650" spans="1:29" ht="15.75" x14ac:dyDescent="0.25">
      <c r="A650" s="100" t="s">
        <v>659</v>
      </c>
      <c r="B650" s="101" t="s">
        <v>667</v>
      </c>
      <c r="C650" s="102">
        <v>2010</v>
      </c>
      <c r="D650" s="103">
        <v>75939</v>
      </c>
      <c r="E650" s="103">
        <v>53300</v>
      </c>
      <c r="F650" s="78">
        <f t="shared" si="224"/>
        <v>0.70187913983592098</v>
      </c>
      <c r="G650" s="81" t="s">
        <v>4</v>
      </c>
      <c r="H650" s="93">
        <v>22912</v>
      </c>
      <c r="I650" s="106">
        <v>19224</v>
      </c>
      <c r="J650" s="81" t="s">
        <v>8</v>
      </c>
      <c r="K650" s="106">
        <v>3688</v>
      </c>
      <c r="L650" s="94">
        <v>6.9193245778611634E-2</v>
      </c>
      <c r="M650" s="95">
        <v>4.8565295829547397E-2</v>
      </c>
      <c r="N650" s="107">
        <f t="shared" si="225"/>
        <v>1845</v>
      </c>
      <c r="O650" s="107">
        <f t="shared" si="226"/>
        <v>1845</v>
      </c>
      <c r="P650" s="108">
        <f t="shared" si="227"/>
        <v>3797</v>
      </c>
      <c r="Q650" s="96" t="str">
        <f t="shared" si="228"/>
        <v>YES</v>
      </c>
      <c r="R650" s="109">
        <f t="shared" si="229"/>
        <v>760</v>
      </c>
      <c r="S650" s="85" t="str">
        <f t="shared" si="230"/>
        <v/>
      </c>
      <c r="T650" s="78">
        <f t="shared" si="231"/>
        <v>4.8565295829547397E-2</v>
      </c>
      <c r="U650" s="104">
        <f t="shared" si="232"/>
        <v>0.75044443566546837</v>
      </c>
      <c r="W650" s="13" t="str">
        <f t="shared" si="233"/>
        <v>LD</v>
      </c>
      <c r="X650" s="13" t="str">
        <f t="shared" si="234"/>
        <v>Con</v>
      </c>
      <c r="Y650" s="13" t="str">
        <f t="shared" si="235"/>
        <v>Con</v>
      </c>
      <c r="Z650" s="13" t="str">
        <f t="shared" si="236"/>
        <v>LD</v>
      </c>
      <c r="AA650" s="13" t="str">
        <f>J650</f>
        <v>LD</v>
      </c>
      <c r="AB650" s="13" t="str">
        <f>J650</f>
        <v>LD</v>
      </c>
      <c r="AC650" s="13" t="str">
        <f>J650</f>
        <v>LD</v>
      </c>
    </row>
    <row r="651" spans="1:29" ht="15.75" x14ac:dyDescent="0.25">
      <c r="A651" s="100" t="s">
        <v>660</v>
      </c>
      <c r="B651" s="101" t="s">
        <v>667</v>
      </c>
      <c r="C651" s="102">
        <v>2010</v>
      </c>
      <c r="D651" s="103">
        <v>80105</v>
      </c>
      <c r="E651" s="103">
        <v>51254</v>
      </c>
      <c r="F651" s="78">
        <f t="shared" si="224"/>
        <v>0.63983521627863427</v>
      </c>
      <c r="G651" s="81" t="s">
        <v>4</v>
      </c>
      <c r="H651" s="93">
        <v>24328</v>
      </c>
      <c r="I651" s="106">
        <v>10842</v>
      </c>
      <c r="J651" s="81" t="s">
        <v>8</v>
      </c>
      <c r="K651" s="106">
        <v>13486</v>
      </c>
      <c r="L651" s="94">
        <v>0.26312092714714946</v>
      </c>
      <c r="M651" s="95">
        <v>0.16835403532863116</v>
      </c>
      <c r="N651" s="107">
        <f t="shared" si="225"/>
        <v>6744</v>
      </c>
      <c r="O651" s="107">
        <f t="shared" si="226"/>
        <v>6744</v>
      </c>
      <c r="P651" s="108">
        <f t="shared" si="227"/>
        <v>4006</v>
      </c>
      <c r="Q651" s="96" t="str">
        <f t="shared" si="228"/>
        <v/>
      </c>
      <c r="R651" s="109">
        <f t="shared" si="229"/>
        <v>802</v>
      </c>
      <c r="S651" s="85" t="str">
        <f t="shared" si="230"/>
        <v/>
      </c>
      <c r="T651" s="78">
        <f t="shared" si="231"/>
        <v>0.16835403532863116</v>
      </c>
      <c r="U651" s="104">
        <f t="shared" si="232"/>
        <v>0.8081892516072654</v>
      </c>
      <c r="W651" s="13" t="str">
        <f t="shared" si="233"/>
        <v>Con</v>
      </c>
      <c r="X651" s="13" t="str">
        <f t="shared" si="234"/>
        <v>Con</v>
      </c>
      <c r="Y651" s="13" t="str">
        <f t="shared" si="235"/>
        <v>Con</v>
      </c>
      <c r="Z651" s="13" t="str">
        <f t="shared" si="236"/>
        <v>LD</v>
      </c>
      <c r="AA651" s="13" t="str">
        <f>G651</f>
        <v>Con</v>
      </c>
      <c r="AB651" s="13" t="str">
        <f>G651</f>
        <v>Con</v>
      </c>
      <c r="AC651" s="13" t="str">
        <f>G651</f>
        <v>Con</v>
      </c>
    </row>
    <row r="652" spans="1:29" x14ac:dyDescent="0.2">
      <c r="I652" s="11"/>
      <c r="J652" s="12"/>
      <c r="K652" s="11"/>
      <c r="L652" s="14"/>
      <c r="M652" s="14"/>
    </row>
    <row r="653" spans="1:29" x14ac:dyDescent="0.2">
      <c r="L653" s="14"/>
      <c r="M653" s="14"/>
    </row>
    <row r="654" spans="1:29" x14ac:dyDescent="0.2">
      <c r="A654" s="9" t="s">
        <v>819</v>
      </c>
      <c r="B654" s="25" t="s">
        <v>820</v>
      </c>
    </row>
  </sheetData>
  <sortState ref="A2:AB653">
    <sortCondition ref="A2:A653"/>
  </sortState>
  <hyperlinks>
    <hyperlink ref="B654" r:id="rId1"/>
  </hyperlinks>
  <pageMargins left="0.75" right="0.75" top="1" bottom="1" header="0.5" footer="0.5"/>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2005</vt:lpstr>
      <vt:lpstr>2010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Ogilvie</dc:creator>
  <cp:lastModifiedBy>Charlie Ogilvie</cp:lastModifiedBy>
  <dcterms:created xsi:type="dcterms:W3CDTF">2010-08-17T14:13:14Z</dcterms:created>
  <dcterms:modified xsi:type="dcterms:W3CDTF">2015-05-06T18:49:02Z</dcterms:modified>
</cp:coreProperties>
</file>